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ndre\Documents\PROCON MANAUS\"/>
    </mc:Choice>
  </mc:AlternateContent>
  <xr:revisionPtr revIDLastSave="0" documentId="13_ncr:1_{9A361954-81C5-4427-8E3B-72A93C32E97F}" xr6:coauthVersionLast="47" xr6:coauthVersionMax="47" xr10:uidLastSave="{00000000-0000-0000-0000-000000000000}"/>
  <bookViews>
    <workbookView xWindow="-120" yWindow="480" windowWidth="21840" windowHeight="13140" activeTab="5" xr2:uid="{00000000-000D-0000-FFFF-FFFF00000000}"/>
  </bookViews>
  <sheets>
    <sheet name="abril" sheetId="86" r:id="rId1"/>
    <sheet name="06.05.25" sheetId="89" r:id="rId2"/>
    <sheet name="03.06.25" sheetId="90" r:id="rId3"/>
    <sheet name="01.07.2025" sheetId="91" r:id="rId4"/>
    <sheet name="01.08.2025" sheetId="92" r:id="rId5"/>
    <sheet name="01.10.2025" sheetId="93" r:id="rId6"/>
  </sheets>
  <definedNames>
    <definedName name="_xlnm.Print_Area" localSheetId="0">abril!$A$1:$AL$21</definedName>
    <definedName name="MÉDIA">abril!$N$58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F26" i="93" l="1"/>
  <c r="AC26" i="93"/>
  <c r="Z26" i="93"/>
  <c r="W26" i="93"/>
  <c r="T26" i="93"/>
  <c r="Q26" i="93"/>
  <c r="N26" i="93"/>
  <c r="K26" i="93"/>
  <c r="H26" i="93"/>
  <c r="E26" i="93"/>
  <c r="AF25" i="93"/>
  <c r="AC25" i="93"/>
  <c r="Z25" i="93"/>
  <c r="W25" i="93"/>
  <c r="T25" i="93"/>
  <c r="Q25" i="93"/>
  <c r="N25" i="93"/>
  <c r="K25" i="93"/>
  <c r="H25" i="93"/>
  <c r="E25" i="93"/>
  <c r="AF24" i="93"/>
  <c r="AC24" i="93"/>
  <c r="Z24" i="93"/>
  <c r="W24" i="93"/>
  <c r="T24" i="93"/>
  <c r="Q24" i="93"/>
  <c r="N24" i="93"/>
  <c r="K24" i="93"/>
  <c r="H24" i="93"/>
  <c r="E24" i="93"/>
  <c r="AF23" i="93"/>
  <c r="AC23" i="93"/>
  <c r="Z23" i="93"/>
  <c r="W23" i="93"/>
  <c r="T23" i="93"/>
  <c r="Q23" i="93"/>
  <c r="N23" i="93"/>
  <c r="K23" i="93"/>
  <c r="H23" i="93"/>
  <c r="E23" i="93"/>
  <c r="AF22" i="93"/>
  <c r="AC22" i="93"/>
  <c r="Z22" i="93"/>
  <c r="W22" i="93"/>
  <c r="T22" i="93"/>
  <c r="Q22" i="93"/>
  <c r="N22" i="93"/>
  <c r="K22" i="93"/>
  <c r="H22" i="93"/>
  <c r="E22" i="93"/>
  <c r="AF21" i="93"/>
  <c r="AC21" i="93"/>
  <c r="Z21" i="93"/>
  <c r="W21" i="93"/>
  <c r="T21" i="93"/>
  <c r="Q21" i="93"/>
  <c r="N21" i="93"/>
  <c r="K21" i="93"/>
  <c r="H21" i="93"/>
  <c r="E21" i="93"/>
  <c r="AF20" i="93"/>
  <c r="AC20" i="93"/>
  <c r="Z20" i="93"/>
  <c r="W20" i="93"/>
  <c r="T20" i="93"/>
  <c r="Q20" i="93"/>
  <c r="N20" i="93"/>
  <c r="K20" i="93"/>
  <c r="H20" i="93"/>
  <c r="E20" i="93"/>
  <c r="AF19" i="93"/>
  <c r="AC19" i="93"/>
  <c r="Z19" i="93"/>
  <c r="W19" i="93"/>
  <c r="T19" i="93"/>
  <c r="Q19" i="93"/>
  <c r="N19" i="93"/>
  <c r="K19" i="93"/>
  <c r="H19" i="93"/>
  <c r="E19" i="93"/>
  <c r="AF18" i="93"/>
  <c r="AC18" i="93"/>
  <c r="Z18" i="93"/>
  <c r="W18" i="93"/>
  <c r="T18" i="93"/>
  <c r="Q18" i="93"/>
  <c r="N18" i="93"/>
  <c r="K18" i="93"/>
  <c r="H18" i="93"/>
  <c r="E18" i="93"/>
  <c r="AF17" i="93"/>
  <c r="AC17" i="93"/>
  <c r="Z17" i="93"/>
  <c r="W17" i="93"/>
  <c r="T17" i="93"/>
  <c r="Q17" i="93"/>
  <c r="N17" i="93"/>
  <c r="K17" i="93"/>
  <c r="H17" i="93"/>
  <c r="E17" i="93"/>
  <c r="AF16" i="93"/>
  <c r="AC16" i="93"/>
  <c r="Z16" i="93"/>
  <c r="W16" i="93"/>
  <c r="T16" i="93"/>
  <c r="Q16" i="93"/>
  <c r="N16" i="93"/>
  <c r="K16" i="93"/>
  <c r="H16" i="93"/>
  <c r="E16" i="93"/>
  <c r="AF15" i="93"/>
  <c r="AC15" i="93"/>
  <c r="Z15" i="93"/>
  <c r="W15" i="93"/>
  <c r="T15" i="93"/>
  <c r="Q15" i="93"/>
  <c r="N15" i="93"/>
  <c r="K15" i="93"/>
  <c r="H15" i="93"/>
  <c r="E15" i="93"/>
  <c r="AF14" i="93"/>
  <c r="AC14" i="93"/>
  <c r="Z14" i="93"/>
  <c r="W14" i="93"/>
  <c r="T14" i="93"/>
  <c r="Q14" i="93"/>
  <c r="N14" i="93"/>
  <c r="K14" i="93"/>
  <c r="H14" i="93"/>
  <c r="E14" i="93"/>
  <c r="AF13" i="93"/>
  <c r="AC13" i="93"/>
  <c r="Z13" i="93"/>
  <c r="W13" i="93"/>
  <c r="T13" i="93"/>
  <c r="Q13" i="93"/>
  <c r="N13" i="93"/>
  <c r="K13" i="93"/>
  <c r="H13" i="93"/>
  <c r="E13" i="93"/>
  <c r="AF12" i="93"/>
  <c r="AC12" i="93"/>
  <c r="Z12" i="93"/>
  <c r="W12" i="93"/>
  <c r="T12" i="93"/>
  <c r="Q12" i="93"/>
  <c r="N12" i="93"/>
  <c r="K12" i="93"/>
  <c r="H12" i="93"/>
  <c r="E12" i="93"/>
  <c r="AF11" i="93"/>
  <c r="AD27" i="93" s="1"/>
  <c r="C39" i="93" s="1"/>
  <c r="AC11" i="93"/>
  <c r="Z11" i="93"/>
  <c r="X27" i="93" s="1"/>
  <c r="C37" i="93" s="1"/>
  <c r="W11" i="93"/>
  <c r="U27" i="93" s="1"/>
  <c r="C36" i="93" s="1"/>
  <c r="T11" i="93"/>
  <c r="Q11" i="93"/>
  <c r="O27" i="93" s="1"/>
  <c r="C34" i="93" s="1"/>
  <c r="N11" i="93"/>
  <c r="L27" i="93" s="1"/>
  <c r="C33" i="93" s="1"/>
  <c r="K11" i="93"/>
  <c r="I27" i="93" s="1"/>
  <c r="C32" i="93" s="1"/>
  <c r="H11" i="93"/>
  <c r="E11" i="93"/>
  <c r="C27" i="93" s="1"/>
  <c r="C30" i="93" s="1"/>
  <c r="AA27" i="93" l="1"/>
  <c r="C38" i="93" s="1"/>
  <c r="R27" i="93"/>
  <c r="C35" i="93" s="1"/>
  <c r="F27" i="93"/>
  <c r="C31" i="93" s="1"/>
  <c r="H15" i="92"/>
  <c r="H32" i="93" l="1"/>
  <c r="H34" i="93"/>
  <c r="H33" i="93"/>
  <c r="AF26" i="92"/>
  <c r="AC26" i="92"/>
  <c r="Z26" i="92"/>
  <c r="W26" i="92"/>
  <c r="T26" i="92"/>
  <c r="Q26" i="92"/>
  <c r="N26" i="92"/>
  <c r="K26" i="92"/>
  <c r="H26" i="92"/>
  <c r="E26" i="92"/>
  <c r="AF25" i="92"/>
  <c r="AC25" i="92"/>
  <c r="Z25" i="92"/>
  <c r="W25" i="92"/>
  <c r="T25" i="92"/>
  <c r="Q25" i="92"/>
  <c r="N25" i="92"/>
  <c r="K25" i="92"/>
  <c r="H25" i="92"/>
  <c r="E25" i="92"/>
  <c r="AF24" i="92"/>
  <c r="AC24" i="92"/>
  <c r="Z24" i="92"/>
  <c r="W24" i="92"/>
  <c r="T24" i="92"/>
  <c r="Q24" i="92"/>
  <c r="N24" i="92"/>
  <c r="K24" i="92"/>
  <c r="H24" i="92"/>
  <c r="E24" i="92"/>
  <c r="AF23" i="92"/>
  <c r="AC23" i="92"/>
  <c r="Z23" i="92"/>
  <c r="W23" i="92"/>
  <c r="T23" i="92"/>
  <c r="Q23" i="92"/>
  <c r="N23" i="92"/>
  <c r="K23" i="92"/>
  <c r="H23" i="92"/>
  <c r="E23" i="92"/>
  <c r="AF22" i="92"/>
  <c r="AC22" i="92"/>
  <c r="Z22" i="92"/>
  <c r="W22" i="92"/>
  <c r="T22" i="92"/>
  <c r="Q22" i="92"/>
  <c r="N22" i="92"/>
  <c r="K22" i="92"/>
  <c r="H22" i="92"/>
  <c r="E22" i="92"/>
  <c r="AF21" i="92"/>
  <c r="AC21" i="92"/>
  <c r="Z21" i="92"/>
  <c r="W21" i="92"/>
  <c r="T21" i="92"/>
  <c r="Q21" i="92"/>
  <c r="N21" i="92"/>
  <c r="K21" i="92"/>
  <c r="H21" i="92"/>
  <c r="E21" i="92"/>
  <c r="AF20" i="92"/>
  <c r="AC20" i="92"/>
  <c r="Z20" i="92"/>
  <c r="W20" i="92"/>
  <c r="T20" i="92"/>
  <c r="Q20" i="92"/>
  <c r="N20" i="92"/>
  <c r="K20" i="92"/>
  <c r="H20" i="92"/>
  <c r="E20" i="92"/>
  <c r="AF19" i="92"/>
  <c r="AC19" i="92"/>
  <c r="Z19" i="92"/>
  <c r="W19" i="92"/>
  <c r="T19" i="92"/>
  <c r="Q19" i="92"/>
  <c r="N19" i="92"/>
  <c r="K19" i="92"/>
  <c r="H19" i="92"/>
  <c r="E19" i="92"/>
  <c r="AF18" i="92"/>
  <c r="AC18" i="92"/>
  <c r="Z18" i="92"/>
  <c r="W18" i="92"/>
  <c r="T18" i="92"/>
  <c r="Q18" i="92"/>
  <c r="N18" i="92"/>
  <c r="K18" i="92"/>
  <c r="H18" i="92"/>
  <c r="E18" i="92"/>
  <c r="AF17" i="92"/>
  <c r="AC17" i="92"/>
  <c r="Z17" i="92"/>
  <c r="W17" i="92"/>
  <c r="T17" i="92"/>
  <c r="Q17" i="92"/>
  <c r="N17" i="92"/>
  <c r="K17" i="92"/>
  <c r="H17" i="92"/>
  <c r="E17" i="92"/>
  <c r="AF16" i="92"/>
  <c r="AC16" i="92"/>
  <c r="Z16" i="92"/>
  <c r="W16" i="92"/>
  <c r="T16" i="92"/>
  <c r="Q16" i="92"/>
  <c r="N16" i="92"/>
  <c r="K16" i="92"/>
  <c r="H16" i="92"/>
  <c r="E16" i="92"/>
  <c r="AF15" i="92"/>
  <c r="AC15" i="92"/>
  <c r="Z15" i="92"/>
  <c r="W15" i="92"/>
  <c r="T15" i="92"/>
  <c r="Q15" i="92"/>
  <c r="N15" i="92"/>
  <c r="K15" i="92"/>
  <c r="E15" i="92"/>
  <c r="AF14" i="92"/>
  <c r="AC14" i="92"/>
  <c r="Z14" i="92"/>
  <c r="W14" i="92"/>
  <c r="T14" i="92"/>
  <c r="Q14" i="92"/>
  <c r="N14" i="92"/>
  <c r="K14" i="92"/>
  <c r="H14" i="92"/>
  <c r="E14" i="92"/>
  <c r="AF13" i="92"/>
  <c r="AC13" i="92"/>
  <c r="Z13" i="92"/>
  <c r="W13" i="92"/>
  <c r="T13" i="92"/>
  <c r="Q13" i="92"/>
  <c r="N13" i="92"/>
  <c r="K13" i="92"/>
  <c r="H13" i="92"/>
  <c r="E13" i="92"/>
  <c r="AF12" i="92"/>
  <c r="AC12" i="92"/>
  <c r="Z12" i="92"/>
  <c r="W12" i="92"/>
  <c r="T12" i="92"/>
  <c r="Q12" i="92"/>
  <c r="N12" i="92"/>
  <c r="K12" i="92"/>
  <c r="H12" i="92"/>
  <c r="E12" i="92"/>
  <c r="AF11" i="92"/>
  <c r="AC11" i="92"/>
  <c r="Z11" i="92"/>
  <c r="W11" i="92"/>
  <c r="T11" i="92"/>
  <c r="Q11" i="92"/>
  <c r="N11" i="92"/>
  <c r="K11" i="92"/>
  <c r="H11" i="92"/>
  <c r="E11" i="92"/>
  <c r="R27" i="92" l="1"/>
  <c r="C35" i="92" s="1"/>
  <c r="AD27" i="92"/>
  <c r="C39" i="92" s="1"/>
  <c r="AA27" i="92"/>
  <c r="C38" i="92" s="1"/>
  <c r="X27" i="92"/>
  <c r="C37" i="92" s="1"/>
  <c r="U27" i="92"/>
  <c r="C36" i="92" s="1"/>
  <c r="O27" i="92"/>
  <c r="C34" i="92" s="1"/>
  <c r="L27" i="92"/>
  <c r="C33" i="92" s="1"/>
  <c r="I27" i="92"/>
  <c r="C32" i="92" s="1"/>
  <c r="F27" i="92"/>
  <c r="C31" i="92" s="1"/>
  <c r="C27" i="92"/>
  <c r="C30" i="92" s="1"/>
  <c r="H34" i="92" l="1"/>
  <c r="H33" i="92"/>
  <c r="H32" i="92"/>
  <c r="AF26" i="91"/>
  <c r="AC26" i="91"/>
  <c r="Z26" i="91"/>
  <c r="W26" i="91"/>
  <c r="T26" i="91"/>
  <c r="Q26" i="91"/>
  <c r="N26" i="91"/>
  <c r="K26" i="91"/>
  <c r="H26" i="91"/>
  <c r="E26" i="91"/>
  <c r="AF25" i="91"/>
  <c r="AC25" i="91"/>
  <c r="Z25" i="91"/>
  <c r="W25" i="91"/>
  <c r="T25" i="91"/>
  <c r="Q25" i="91"/>
  <c r="N25" i="91"/>
  <c r="K25" i="91"/>
  <c r="H25" i="91"/>
  <c r="E25" i="91"/>
  <c r="AF24" i="91"/>
  <c r="AC24" i="91"/>
  <c r="Z24" i="91"/>
  <c r="W24" i="91"/>
  <c r="T24" i="91"/>
  <c r="Q24" i="91"/>
  <c r="N24" i="91"/>
  <c r="K24" i="91"/>
  <c r="H24" i="91"/>
  <c r="E24" i="91"/>
  <c r="AF23" i="91"/>
  <c r="AC23" i="91"/>
  <c r="Z23" i="91"/>
  <c r="W23" i="91"/>
  <c r="T23" i="91"/>
  <c r="Q23" i="91"/>
  <c r="N23" i="91"/>
  <c r="K23" i="91"/>
  <c r="H23" i="91"/>
  <c r="E23" i="91"/>
  <c r="AF22" i="91"/>
  <c r="AC22" i="91"/>
  <c r="Z22" i="91"/>
  <c r="W22" i="91"/>
  <c r="T22" i="91"/>
  <c r="Q22" i="91"/>
  <c r="N22" i="91"/>
  <c r="K22" i="91"/>
  <c r="H22" i="91"/>
  <c r="E22" i="91"/>
  <c r="AF21" i="91"/>
  <c r="AC21" i="91"/>
  <c r="Z21" i="91"/>
  <c r="W21" i="91"/>
  <c r="T21" i="91"/>
  <c r="Q21" i="91"/>
  <c r="N21" i="91"/>
  <c r="K21" i="91"/>
  <c r="H21" i="91"/>
  <c r="E21" i="91"/>
  <c r="AF20" i="91"/>
  <c r="AC20" i="91"/>
  <c r="Z20" i="91"/>
  <c r="W20" i="91"/>
  <c r="T20" i="91"/>
  <c r="Q20" i="91"/>
  <c r="N20" i="91"/>
  <c r="K20" i="91"/>
  <c r="H20" i="91"/>
  <c r="E20" i="91"/>
  <c r="AF19" i="91"/>
  <c r="AC19" i="91"/>
  <c r="Z19" i="91"/>
  <c r="W19" i="91"/>
  <c r="T19" i="91"/>
  <c r="Q19" i="91"/>
  <c r="N19" i="91"/>
  <c r="K19" i="91"/>
  <c r="H19" i="91"/>
  <c r="E19" i="91"/>
  <c r="AF18" i="91"/>
  <c r="AC18" i="91"/>
  <c r="Z18" i="91"/>
  <c r="W18" i="91"/>
  <c r="T18" i="91"/>
  <c r="Q18" i="91"/>
  <c r="N18" i="91"/>
  <c r="K18" i="91"/>
  <c r="H18" i="91"/>
  <c r="E18" i="91"/>
  <c r="AF17" i="91"/>
  <c r="AC17" i="91"/>
  <c r="Z17" i="91"/>
  <c r="W17" i="91"/>
  <c r="T17" i="91"/>
  <c r="Q17" i="91"/>
  <c r="N17" i="91"/>
  <c r="K17" i="91"/>
  <c r="H17" i="91"/>
  <c r="E17" i="91"/>
  <c r="AF16" i="91"/>
  <c r="AC16" i="91"/>
  <c r="Z16" i="91"/>
  <c r="W16" i="91"/>
  <c r="T16" i="91"/>
  <c r="Q16" i="91"/>
  <c r="N16" i="91"/>
  <c r="K16" i="91"/>
  <c r="H16" i="91"/>
  <c r="E16" i="91"/>
  <c r="AF15" i="91"/>
  <c r="AC15" i="91"/>
  <c r="Z15" i="91"/>
  <c r="W15" i="91"/>
  <c r="T15" i="91"/>
  <c r="Q15" i="91"/>
  <c r="N15" i="91"/>
  <c r="K15" i="91"/>
  <c r="H15" i="91"/>
  <c r="E15" i="91"/>
  <c r="AF14" i="91"/>
  <c r="AC14" i="91"/>
  <c r="Z14" i="91"/>
  <c r="W14" i="91"/>
  <c r="T14" i="91"/>
  <c r="Q14" i="91"/>
  <c r="N14" i="91"/>
  <c r="K14" i="91"/>
  <c r="H14" i="91"/>
  <c r="E14" i="91"/>
  <c r="AF13" i="91"/>
  <c r="AC13" i="91"/>
  <c r="Z13" i="91"/>
  <c r="W13" i="91"/>
  <c r="T13" i="91"/>
  <c r="Q13" i="91"/>
  <c r="N13" i="91"/>
  <c r="K13" i="91"/>
  <c r="H13" i="91"/>
  <c r="E13" i="91"/>
  <c r="AF12" i="91"/>
  <c r="AC12" i="91"/>
  <c r="Z12" i="91"/>
  <c r="W12" i="91"/>
  <c r="T12" i="91"/>
  <c r="Q12" i="91"/>
  <c r="N12" i="91"/>
  <c r="K12" i="91"/>
  <c r="H12" i="91"/>
  <c r="E12" i="91"/>
  <c r="AF11" i="91"/>
  <c r="AC11" i="91"/>
  <c r="Z11" i="91"/>
  <c r="X27" i="91" s="1"/>
  <c r="C37" i="91" s="1"/>
  <c r="W11" i="91"/>
  <c r="T11" i="91"/>
  <c r="R27" i="91" s="1"/>
  <c r="C35" i="91" s="1"/>
  <c r="Q11" i="91"/>
  <c r="N11" i="91"/>
  <c r="L27" i="91" s="1"/>
  <c r="C33" i="91" s="1"/>
  <c r="K11" i="91"/>
  <c r="H11" i="91"/>
  <c r="F27" i="91" s="1"/>
  <c r="C31" i="91" s="1"/>
  <c r="E11" i="91"/>
  <c r="H36" i="93" l="1"/>
  <c r="AD27" i="91"/>
  <c r="C39" i="91" s="1"/>
  <c r="O27" i="91"/>
  <c r="C34" i="91" s="1"/>
  <c r="C27" i="91"/>
  <c r="C30" i="91" s="1"/>
  <c r="U27" i="91"/>
  <c r="C36" i="91" s="1"/>
  <c r="AA27" i="91"/>
  <c r="C38" i="91" s="1"/>
  <c r="I27" i="91"/>
  <c r="C32" i="91" s="1"/>
  <c r="AF26" i="90"/>
  <c r="AC26" i="90"/>
  <c r="Z26" i="90"/>
  <c r="W26" i="90"/>
  <c r="T26" i="90"/>
  <c r="Q26" i="90"/>
  <c r="N26" i="90"/>
  <c r="K26" i="90"/>
  <c r="H26" i="90"/>
  <c r="E26" i="90"/>
  <c r="AF25" i="90"/>
  <c r="AC25" i="90"/>
  <c r="Z25" i="90"/>
  <c r="W25" i="90"/>
  <c r="T25" i="90"/>
  <c r="Q25" i="90"/>
  <c r="N25" i="90"/>
  <c r="K25" i="90"/>
  <c r="H25" i="90"/>
  <c r="E25" i="90"/>
  <c r="AF24" i="90"/>
  <c r="AC24" i="90"/>
  <c r="Z24" i="90"/>
  <c r="W24" i="90"/>
  <c r="T24" i="90"/>
  <c r="Q24" i="90"/>
  <c r="N24" i="90"/>
  <c r="K24" i="90"/>
  <c r="H24" i="90"/>
  <c r="E24" i="90"/>
  <c r="AF23" i="90"/>
  <c r="AC23" i="90"/>
  <c r="Z23" i="90"/>
  <c r="W23" i="90"/>
  <c r="T23" i="90"/>
  <c r="Q23" i="90"/>
  <c r="N23" i="90"/>
  <c r="K23" i="90"/>
  <c r="H23" i="90"/>
  <c r="E23" i="90"/>
  <c r="AF22" i="90"/>
  <c r="AC22" i="90"/>
  <c r="Z22" i="90"/>
  <c r="W22" i="90"/>
  <c r="T22" i="90"/>
  <c r="Q22" i="90"/>
  <c r="N22" i="90"/>
  <c r="K22" i="90"/>
  <c r="H22" i="90"/>
  <c r="E22" i="90"/>
  <c r="AF21" i="90"/>
  <c r="AC21" i="90"/>
  <c r="Z21" i="90"/>
  <c r="W21" i="90"/>
  <c r="T21" i="90"/>
  <c r="Q21" i="90"/>
  <c r="N21" i="90"/>
  <c r="K21" i="90"/>
  <c r="H21" i="90"/>
  <c r="E21" i="90"/>
  <c r="AF20" i="90"/>
  <c r="AC20" i="90"/>
  <c r="Z20" i="90"/>
  <c r="W20" i="90"/>
  <c r="T20" i="90"/>
  <c r="Q20" i="90"/>
  <c r="N20" i="90"/>
  <c r="K20" i="90"/>
  <c r="H20" i="90"/>
  <c r="E20" i="90"/>
  <c r="AF19" i="90"/>
  <c r="AC19" i="90"/>
  <c r="Z19" i="90"/>
  <c r="W19" i="90"/>
  <c r="T19" i="90"/>
  <c r="Q19" i="90"/>
  <c r="N19" i="90"/>
  <c r="K19" i="90"/>
  <c r="H19" i="90"/>
  <c r="E19" i="90"/>
  <c r="AF18" i="90"/>
  <c r="AC18" i="90"/>
  <c r="Z18" i="90"/>
  <c r="W18" i="90"/>
  <c r="T18" i="90"/>
  <c r="Q18" i="90"/>
  <c r="N18" i="90"/>
  <c r="K18" i="90"/>
  <c r="H18" i="90"/>
  <c r="E18" i="90"/>
  <c r="AF17" i="90"/>
  <c r="AC17" i="90"/>
  <c r="Z17" i="90"/>
  <c r="W17" i="90"/>
  <c r="T17" i="90"/>
  <c r="Q17" i="90"/>
  <c r="N17" i="90"/>
  <c r="K17" i="90"/>
  <c r="H17" i="90"/>
  <c r="E17" i="90"/>
  <c r="AF16" i="90"/>
  <c r="AC16" i="90"/>
  <c r="Z16" i="90"/>
  <c r="W16" i="90"/>
  <c r="T16" i="90"/>
  <c r="Q16" i="90"/>
  <c r="N16" i="90"/>
  <c r="K16" i="90"/>
  <c r="H16" i="90"/>
  <c r="E16" i="90"/>
  <c r="AF15" i="90"/>
  <c r="AC15" i="90"/>
  <c r="Z15" i="90"/>
  <c r="W15" i="90"/>
  <c r="T15" i="90"/>
  <c r="Q15" i="90"/>
  <c r="N15" i="90"/>
  <c r="K15" i="90"/>
  <c r="H15" i="90"/>
  <c r="E15" i="90"/>
  <c r="AF14" i="90"/>
  <c r="AC14" i="90"/>
  <c r="Z14" i="90"/>
  <c r="W14" i="90"/>
  <c r="T14" i="90"/>
  <c r="Q14" i="90"/>
  <c r="N14" i="90"/>
  <c r="K14" i="90"/>
  <c r="H14" i="90"/>
  <c r="E14" i="90"/>
  <c r="AF13" i="90"/>
  <c r="AC13" i="90"/>
  <c r="Z13" i="90"/>
  <c r="W13" i="90"/>
  <c r="T13" i="90"/>
  <c r="Q13" i="90"/>
  <c r="N13" i="90"/>
  <c r="K13" i="90"/>
  <c r="H13" i="90"/>
  <c r="E13" i="90"/>
  <c r="AF12" i="90"/>
  <c r="AC12" i="90"/>
  <c r="Z12" i="90"/>
  <c r="W12" i="90"/>
  <c r="T12" i="90"/>
  <c r="Q12" i="90"/>
  <c r="N12" i="90"/>
  <c r="K12" i="90"/>
  <c r="H12" i="90"/>
  <c r="E12" i="90"/>
  <c r="AF11" i="90"/>
  <c r="AD27" i="90" s="1"/>
  <c r="C39" i="90" s="1"/>
  <c r="AC11" i="90"/>
  <c r="Z11" i="90"/>
  <c r="X27" i="90" s="1"/>
  <c r="C37" i="90" s="1"/>
  <c r="W11" i="90"/>
  <c r="T11" i="90"/>
  <c r="Q11" i="90"/>
  <c r="N11" i="90"/>
  <c r="K11" i="90"/>
  <c r="H11" i="90"/>
  <c r="E11" i="90"/>
  <c r="H34" i="91" l="1"/>
  <c r="H35" i="92" s="1"/>
  <c r="H36" i="92" s="1"/>
  <c r="H32" i="91"/>
  <c r="H33" i="91"/>
  <c r="U27" i="90"/>
  <c r="C36" i="90" s="1"/>
  <c r="AA27" i="90"/>
  <c r="C38" i="90" s="1"/>
  <c r="O27" i="90"/>
  <c r="C34" i="90" s="1"/>
  <c r="L27" i="90"/>
  <c r="C33" i="90" s="1"/>
  <c r="F27" i="90"/>
  <c r="C31" i="90" s="1"/>
  <c r="C27" i="90"/>
  <c r="C30" i="90" s="1"/>
  <c r="R27" i="90"/>
  <c r="C35" i="90" s="1"/>
  <c r="I27" i="90"/>
  <c r="C32" i="90" s="1"/>
  <c r="H33" i="90" l="1"/>
  <c r="H32" i="90"/>
  <c r="H34" i="90"/>
  <c r="AF11" i="89"/>
  <c r="AF26" i="89"/>
  <c r="AF25" i="89"/>
  <c r="AF24" i="89"/>
  <c r="AF23" i="89"/>
  <c r="AF22" i="89"/>
  <c r="AF21" i="89"/>
  <c r="AF20" i="89"/>
  <c r="AF19" i="89"/>
  <c r="AF18" i="89"/>
  <c r="AF17" i="89"/>
  <c r="AF16" i="89"/>
  <c r="AF15" i="89"/>
  <c r="AF14" i="89"/>
  <c r="AF13" i="89"/>
  <c r="AF12" i="89"/>
  <c r="AC26" i="89"/>
  <c r="AC25" i="89"/>
  <c r="AC24" i="89"/>
  <c r="AC23" i="89"/>
  <c r="AC22" i="89"/>
  <c r="AC21" i="89"/>
  <c r="AC20" i="89"/>
  <c r="AC19" i="89"/>
  <c r="AC18" i="89"/>
  <c r="AC17" i="89"/>
  <c r="AC16" i="89"/>
  <c r="AC15" i="89"/>
  <c r="AC14" i="89"/>
  <c r="AC13" i="89"/>
  <c r="AC12" i="89"/>
  <c r="AC11" i="89"/>
  <c r="Z26" i="89"/>
  <c r="Z25" i="89"/>
  <c r="Z24" i="89"/>
  <c r="Z23" i="89"/>
  <c r="Z22" i="89"/>
  <c r="Z21" i="89"/>
  <c r="Z20" i="89"/>
  <c r="Z19" i="89"/>
  <c r="Z18" i="89"/>
  <c r="Z17" i="89"/>
  <c r="Z16" i="89"/>
  <c r="Z15" i="89"/>
  <c r="Z14" i="89"/>
  <c r="Z13" i="89"/>
  <c r="Z12" i="89"/>
  <c r="Z11" i="89"/>
  <c r="W26" i="89"/>
  <c r="W25" i="89"/>
  <c r="W24" i="89"/>
  <c r="W23" i="89"/>
  <c r="W22" i="89"/>
  <c r="W21" i="89"/>
  <c r="W20" i="89"/>
  <c r="W19" i="89"/>
  <c r="W18" i="89"/>
  <c r="W17" i="89"/>
  <c r="W16" i="89"/>
  <c r="W15" i="89"/>
  <c r="W14" i="89"/>
  <c r="W13" i="89"/>
  <c r="W12" i="89"/>
  <c r="W11" i="89"/>
  <c r="T26" i="89"/>
  <c r="T25" i="89"/>
  <c r="T24" i="89"/>
  <c r="T23" i="89"/>
  <c r="T22" i="89"/>
  <c r="T21" i="89"/>
  <c r="T20" i="89"/>
  <c r="T19" i="89"/>
  <c r="T18" i="89"/>
  <c r="T17" i="89"/>
  <c r="T16" i="89"/>
  <c r="T15" i="89"/>
  <c r="T14" i="89"/>
  <c r="T13" i="89"/>
  <c r="T12" i="89"/>
  <c r="T11" i="89"/>
  <c r="Q26" i="89"/>
  <c r="Q25" i="89"/>
  <c r="Q24" i="89"/>
  <c r="Q23" i="89"/>
  <c r="Q22" i="89"/>
  <c r="Q21" i="89"/>
  <c r="Q20" i="89"/>
  <c r="Q19" i="89"/>
  <c r="Q18" i="89"/>
  <c r="Q17" i="89"/>
  <c r="Q16" i="89"/>
  <c r="Q15" i="89"/>
  <c r="Q14" i="89"/>
  <c r="Q13" i="89"/>
  <c r="Q12" i="89"/>
  <c r="Q11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K26" i="89"/>
  <c r="K25" i="89"/>
  <c r="K24" i="89"/>
  <c r="K23" i="89"/>
  <c r="K22" i="89"/>
  <c r="K21" i="89"/>
  <c r="K20" i="89"/>
  <c r="K19" i="89"/>
  <c r="K18" i="89"/>
  <c r="K17" i="89"/>
  <c r="K16" i="89"/>
  <c r="K15" i="89"/>
  <c r="K14" i="89"/>
  <c r="K13" i="89"/>
  <c r="K12" i="89"/>
  <c r="K11" i="89"/>
  <c r="H11" i="89"/>
  <c r="H26" i="89"/>
  <c r="H25" i="89"/>
  <c r="H24" i="89"/>
  <c r="H23" i="89"/>
  <c r="H22" i="89"/>
  <c r="H21" i="89"/>
  <c r="H20" i="89"/>
  <c r="H19" i="89"/>
  <c r="H18" i="89"/>
  <c r="H17" i="89"/>
  <c r="H16" i="89"/>
  <c r="H15" i="89"/>
  <c r="H14" i="89"/>
  <c r="H13" i="89"/>
  <c r="H12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U27" i="89" l="1"/>
  <c r="C36" i="89" s="1"/>
  <c r="AD27" i="89"/>
  <c r="C39" i="89" s="1"/>
  <c r="H35" i="91"/>
  <c r="H36" i="91" s="1"/>
  <c r="AA27" i="89"/>
  <c r="C38" i="89" s="1"/>
  <c r="O27" i="89"/>
  <c r="C34" i="89" s="1"/>
  <c r="I27" i="89"/>
  <c r="C32" i="89" s="1"/>
  <c r="R27" i="89"/>
  <c r="C35" i="89" s="1"/>
  <c r="X27" i="89"/>
  <c r="C37" i="89" s="1"/>
  <c r="L27" i="89"/>
  <c r="C33" i="89" s="1"/>
  <c r="F27" i="89"/>
  <c r="C31" i="89" s="1"/>
  <c r="C27" i="89"/>
  <c r="C30" i="89" s="1"/>
  <c r="AJ20" i="86"/>
  <c r="AH20" i="86"/>
  <c r="AF20" i="86"/>
  <c r="AD20" i="86"/>
  <c r="AB20" i="86"/>
  <c r="Z20" i="86"/>
  <c r="X20" i="86"/>
  <c r="V20" i="86"/>
  <c r="T20" i="86"/>
  <c r="R20" i="86"/>
  <c r="P20" i="86"/>
  <c r="N20" i="86"/>
  <c r="L20" i="86"/>
  <c r="J20" i="86"/>
  <c r="H20" i="86"/>
  <c r="F20" i="86"/>
  <c r="AJ19" i="86"/>
  <c r="AH19" i="86"/>
  <c r="AF19" i="86"/>
  <c r="AD19" i="86"/>
  <c r="AB19" i="86"/>
  <c r="Z19" i="86"/>
  <c r="X19" i="86"/>
  <c r="V19" i="86"/>
  <c r="T19" i="86"/>
  <c r="R19" i="86"/>
  <c r="P19" i="86"/>
  <c r="N19" i="86"/>
  <c r="L19" i="86"/>
  <c r="J19" i="86"/>
  <c r="H19" i="86"/>
  <c r="F19" i="86"/>
  <c r="H34" i="89" l="1"/>
  <c r="H35" i="90" s="1"/>
  <c r="H36" i="90" s="1"/>
  <c r="H33" i="89"/>
  <c r="H32" i="89"/>
  <c r="H36" i="89"/>
  <c r="AI16" i="86"/>
  <c r="U10" i="86" l="1"/>
  <c r="AK8" i="86" l="1"/>
  <c r="AK9" i="86"/>
  <c r="AK10" i="86"/>
  <c r="AK11" i="86"/>
  <c r="AK12" i="86"/>
  <c r="AK13" i="86"/>
  <c r="AK14" i="86"/>
  <c r="AK15" i="86"/>
  <c r="AK16" i="86"/>
  <c r="AK7" i="86"/>
  <c r="AI8" i="86"/>
  <c r="AI9" i="86"/>
  <c r="AI10" i="86"/>
  <c r="AI11" i="86"/>
  <c r="AI12" i="86"/>
  <c r="AI13" i="86"/>
  <c r="AI14" i="86"/>
  <c r="AI15" i="86"/>
  <c r="AI7" i="86"/>
  <c r="AG8" i="86"/>
  <c r="AG9" i="86"/>
  <c r="AG10" i="86"/>
  <c r="AG11" i="86"/>
  <c r="AG12" i="86"/>
  <c r="AG13" i="86"/>
  <c r="AG14" i="86"/>
  <c r="AG15" i="86"/>
  <c r="AG16" i="86"/>
  <c r="AG7" i="86"/>
  <c r="AE8" i="86"/>
  <c r="AE9" i="86"/>
  <c r="AE10" i="86"/>
  <c r="AE11" i="86"/>
  <c r="AE12" i="86"/>
  <c r="AE13" i="86"/>
  <c r="AE14" i="86"/>
  <c r="AE15" i="86"/>
  <c r="AE16" i="86"/>
  <c r="AE7" i="86"/>
  <c r="AC8" i="86"/>
  <c r="AC9" i="86"/>
  <c r="AC10" i="86"/>
  <c r="AC11" i="86"/>
  <c r="AC12" i="86"/>
  <c r="AC13" i="86"/>
  <c r="AC14" i="86"/>
  <c r="AC15" i="86"/>
  <c r="AC16" i="86"/>
  <c r="AC7" i="86"/>
  <c r="AA8" i="86"/>
  <c r="AA9" i="86"/>
  <c r="AA10" i="86"/>
  <c r="AA11" i="86"/>
  <c r="AA12" i="86"/>
  <c r="AA13" i="86"/>
  <c r="AA14" i="86"/>
  <c r="AA15" i="86"/>
  <c r="AA16" i="86"/>
  <c r="AA7" i="86"/>
  <c r="AE19" i="86" l="1"/>
  <c r="AE20" i="86"/>
  <c r="AK20" i="86"/>
  <c r="AK19" i="86"/>
  <c r="AA19" i="86"/>
  <c r="AA20" i="86"/>
  <c r="AI19" i="86"/>
  <c r="AI20" i="86"/>
  <c r="AC20" i="86"/>
  <c r="AC19" i="86"/>
  <c r="AG20" i="86"/>
  <c r="AG19" i="86"/>
  <c r="Y8" i="86"/>
  <c r="Y9" i="86"/>
  <c r="Y10" i="86"/>
  <c r="Y11" i="86"/>
  <c r="Y12" i="86"/>
  <c r="Y13" i="86"/>
  <c r="Y14" i="86"/>
  <c r="Y15" i="86"/>
  <c r="Y16" i="86"/>
  <c r="Y7" i="86"/>
  <c r="W8" i="86"/>
  <c r="W9" i="86"/>
  <c r="W10" i="86"/>
  <c r="W11" i="86"/>
  <c r="W12" i="86"/>
  <c r="W13" i="86"/>
  <c r="W14" i="86"/>
  <c r="W15" i="86"/>
  <c r="W16" i="86"/>
  <c r="W7" i="86"/>
  <c r="U8" i="86"/>
  <c r="U9" i="86"/>
  <c r="U11" i="86"/>
  <c r="U12" i="86"/>
  <c r="U13" i="86"/>
  <c r="U14" i="86"/>
  <c r="U15" i="86"/>
  <c r="U16" i="86"/>
  <c r="U7" i="86"/>
  <c r="S8" i="86"/>
  <c r="S9" i="86"/>
  <c r="S10" i="86"/>
  <c r="S11" i="86"/>
  <c r="S12" i="86"/>
  <c r="S13" i="86"/>
  <c r="S14" i="86"/>
  <c r="S15" i="86"/>
  <c r="S16" i="86"/>
  <c r="S7" i="86"/>
  <c r="Q8" i="86"/>
  <c r="Q9" i="86"/>
  <c r="Q10" i="86"/>
  <c r="Q11" i="86"/>
  <c r="Q12" i="86"/>
  <c r="Q13" i="86"/>
  <c r="Q14" i="86"/>
  <c r="Q15" i="86"/>
  <c r="Q16" i="86"/>
  <c r="Q7" i="86"/>
  <c r="O8" i="86"/>
  <c r="O9" i="86"/>
  <c r="O10" i="86"/>
  <c r="O11" i="86"/>
  <c r="O12" i="86"/>
  <c r="O13" i="86"/>
  <c r="O14" i="86"/>
  <c r="O15" i="86"/>
  <c r="O16" i="86"/>
  <c r="O7" i="86"/>
  <c r="M8" i="86"/>
  <c r="M9" i="86"/>
  <c r="M10" i="86"/>
  <c r="M11" i="86"/>
  <c r="M12" i="86"/>
  <c r="M13" i="86"/>
  <c r="M14" i="86"/>
  <c r="M15" i="86"/>
  <c r="M16" i="86"/>
  <c r="M7" i="86"/>
  <c r="K8" i="86"/>
  <c r="K9" i="86"/>
  <c r="K10" i="86"/>
  <c r="K11" i="86"/>
  <c r="K12" i="86"/>
  <c r="K13" i="86"/>
  <c r="K14" i="86"/>
  <c r="K15" i="86"/>
  <c r="K16" i="86"/>
  <c r="K7" i="86"/>
  <c r="I8" i="86"/>
  <c r="I9" i="86"/>
  <c r="I10" i="86"/>
  <c r="I11" i="86"/>
  <c r="I12" i="86"/>
  <c r="I13" i="86"/>
  <c r="I14" i="86"/>
  <c r="I15" i="86"/>
  <c r="I16" i="86"/>
  <c r="I7" i="86"/>
  <c r="G8" i="86"/>
  <c r="G9" i="86"/>
  <c r="G10" i="86"/>
  <c r="G11" i="86"/>
  <c r="G12" i="86"/>
  <c r="G13" i="86"/>
  <c r="G14" i="86"/>
  <c r="G15" i="86"/>
  <c r="G16" i="86"/>
  <c r="G7" i="86"/>
  <c r="O20" i="86" l="1"/>
  <c r="O19" i="86"/>
  <c r="Y20" i="86"/>
  <c r="Y19" i="86"/>
  <c r="W20" i="86"/>
  <c r="W19" i="86"/>
  <c r="G20" i="86"/>
  <c r="G19" i="86"/>
  <c r="K20" i="86"/>
  <c r="K19" i="86"/>
  <c r="S19" i="86"/>
  <c r="S20" i="86"/>
  <c r="AL15" i="86"/>
  <c r="I19" i="86"/>
  <c r="I20" i="86"/>
  <c r="Q20" i="86"/>
  <c r="Q19" i="86"/>
  <c r="U19" i="86"/>
  <c r="U20" i="86"/>
  <c r="M19" i="86"/>
  <c r="M20" i="86"/>
  <c r="AL14" i="86"/>
  <c r="AL10" i="86"/>
  <c r="AL13" i="86"/>
  <c r="AL9" i="86"/>
  <c r="AL11" i="86"/>
  <c r="AL16" i="86"/>
  <c r="AL12" i="86"/>
  <c r="AL7" i="86"/>
  <c r="AL8" i="86"/>
  <c r="AL20" i="86" l="1"/>
  <c r="AL19" i="86"/>
</calcChain>
</file>

<file path=xl/sharedStrings.xml><?xml version="1.0" encoding="utf-8"?>
<sst xmlns="http://schemas.openxmlformats.org/spreadsheetml/2006/main" count="1311" uniqueCount="299">
  <si>
    <t xml:space="preserve"> </t>
  </si>
  <si>
    <t>Cidade Nova</t>
  </si>
  <si>
    <t>MENOR PREÇO</t>
  </si>
  <si>
    <t>Norte</t>
  </si>
  <si>
    <t>Oeste</t>
  </si>
  <si>
    <t>ESTABELECIMENTO</t>
  </si>
  <si>
    <t>ENDEREÇO</t>
  </si>
  <si>
    <t>BAIRRO</t>
  </si>
  <si>
    <t>ZONA</t>
  </si>
  <si>
    <t>MAIOR PREÇO</t>
  </si>
  <si>
    <t>Baratão da Carne</t>
  </si>
  <si>
    <t>Av. Camapuã, 2221</t>
  </si>
  <si>
    <t>Supermercado Rodrigues</t>
  </si>
  <si>
    <t xml:space="preserve">                 Fonte: Divisão de Fiscalização/Procon Manaus.</t>
  </si>
  <si>
    <t>Feijão carioca - 1kg</t>
  </si>
  <si>
    <t>Farinha d'agua - 1kg</t>
  </si>
  <si>
    <t>Sal refinado - 1kg</t>
  </si>
  <si>
    <t>Óleo de soja - 900 ml</t>
  </si>
  <si>
    <t>Café torrado e moído - 250g</t>
  </si>
  <si>
    <t>Margarina comum com sal - 250g</t>
  </si>
  <si>
    <t>Av Max Teixeira, 3676</t>
  </si>
  <si>
    <t>Coema Supermerdado</t>
  </si>
  <si>
    <t>Supermercado Nova Era</t>
  </si>
  <si>
    <t>Açucar Cristal 1kg</t>
  </si>
  <si>
    <t>Av Max Teixeira, 1878</t>
  </si>
  <si>
    <t>Macarrão espaguete comum - 400g</t>
  </si>
  <si>
    <t>Assaí</t>
  </si>
  <si>
    <t>Atack</t>
  </si>
  <si>
    <t>DB</t>
  </si>
  <si>
    <t>Av. Samauma, 156</t>
  </si>
  <si>
    <t>Av Torquato Tapajós, 2200</t>
  </si>
  <si>
    <t>Flores</t>
  </si>
  <si>
    <t>Arroz branco        tipo 1 - 1 kg</t>
  </si>
  <si>
    <t>Arroz branco        tipo 1 - 1 kg -4 und</t>
  </si>
  <si>
    <t>Café torrado e moído - 250g(2und)</t>
  </si>
  <si>
    <t>Margarina comum com sal - 250g(3und)</t>
  </si>
  <si>
    <t>Total</t>
  </si>
  <si>
    <t>Açucar Cristal 1kg - 03 und</t>
  </si>
  <si>
    <t>Feijão carioca - 1kg - 4 und</t>
  </si>
  <si>
    <t>Farinha d'agua - 1kg-3und</t>
  </si>
  <si>
    <t>Sal refinado - 1kg-1und</t>
  </si>
  <si>
    <t>Macarrão espaguete comum - 400g 2 und</t>
  </si>
  <si>
    <t>Óleo de soja - 900 ml-1und</t>
  </si>
  <si>
    <t xml:space="preserve">No. </t>
  </si>
  <si>
    <t>Batata - 1Kg</t>
  </si>
  <si>
    <t>Macaxeira - 1Kg</t>
  </si>
  <si>
    <t>Banana Prata - 1Kg</t>
  </si>
  <si>
    <t>Mamão- 1Kg</t>
  </si>
  <si>
    <t>Ovos- 30 unidades</t>
  </si>
  <si>
    <t>Frango inteiro - 1Kg</t>
  </si>
  <si>
    <t>Batata - 2Kg</t>
  </si>
  <si>
    <t>Frango inteiro - 4Kg</t>
  </si>
  <si>
    <t>Mamão- 2Kg</t>
  </si>
  <si>
    <t>Banana Prata - 2Kg</t>
  </si>
  <si>
    <t>Macaxeira - 2Kg</t>
  </si>
  <si>
    <t>Carrefour</t>
  </si>
  <si>
    <t>Atacadão</t>
  </si>
  <si>
    <t>Av.Max Teixeira , 4000</t>
  </si>
  <si>
    <t xml:space="preserve">Cidade Nova </t>
  </si>
  <si>
    <t xml:space="preserve">Norte </t>
  </si>
  <si>
    <t>Av Torquato Tapajós, 9250</t>
  </si>
  <si>
    <t xml:space="preserve">Colônia Terra Nova </t>
  </si>
  <si>
    <t>Av.Djalma Batista ,276</t>
  </si>
  <si>
    <t xml:space="preserve">Flores </t>
  </si>
  <si>
    <t xml:space="preserve"> Centro Sul</t>
  </si>
  <si>
    <t>Av.Max Teixeira,3851</t>
  </si>
  <si>
    <t xml:space="preserve">Nova Cidade </t>
  </si>
  <si>
    <t>Av Torquato Tapajós, 5.200</t>
  </si>
  <si>
    <t xml:space="preserve">Centro Sul </t>
  </si>
  <si>
    <t>PESQUISA DE PREÇOS DA CESTA BÁSICA - 01/04/2025.</t>
  </si>
  <si>
    <t>Leite em pó integral - 400g</t>
  </si>
  <si>
    <t>Leite em pó integral 400g   2 und</t>
  </si>
  <si>
    <t>Supermercado Vitória</t>
  </si>
  <si>
    <t>Pesquisa de Preços - Cesta Básica</t>
  </si>
  <si>
    <t>PRODUTO</t>
  </si>
  <si>
    <t>Açucar Cristal 1kg - 3und</t>
  </si>
  <si>
    <t>Óleo de soja-900ml</t>
  </si>
  <si>
    <t>Macaxeira - 2kg</t>
  </si>
  <si>
    <t>Banana Prata - 2kg</t>
  </si>
  <si>
    <t>Mamão - 2kg</t>
  </si>
  <si>
    <t>Ovos - 30 unidades</t>
  </si>
  <si>
    <t>Frango inteiro - 4kg</t>
  </si>
  <si>
    <t>TOTAL DA CESTA BÁSICA</t>
  </si>
  <si>
    <t>NOVA ERA</t>
  </si>
  <si>
    <t>MARCA</t>
  </si>
  <si>
    <t>VALOR</t>
  </si>
  <si>
    <t>BARATÃO DA CARNE</t>
  </si>
  <si>
    <t>SUP COEMA</t>
  </si>
  <si>
    <t>ATACK</t>
  </si>
  <si>
    <t>SUP DB</t>
  </si>
  <si>
    <t>ASSAÍ</t>
  </si>
  <si>
    <t>CARREFOUR</t>
  </si>
  <si>
    <t>ATACADÃO</t>
  </si>
  <si>
    <t>SUP VITÓRIA</t>
  </si>
  <si>
    <t>RODRIGUES</t>
  </si>
  <si>
    <t>VLR UNIT</t>
  </si>
  <si>
    <t>TOTAL</t>
  </si>
  <si>
    <t>Itens</t>
  </si>
  <si>
    <t>PREÇO TOTAL DA CESTA BÁSICA</t>
  </si>
  <si>
    <t xml:space="preserve">CARREFOUR </t>
  </si>
  <si>
    <t xml:space="preserve">ATACADÃO </t>
  </si>
  <si>
    <t>VITÓRIA</t>
  </si>
  <si>
    <t>COMPARATIVO DE PREÇOS DA CESTA BÁSICA</t>
  </si>
  <si>
    <t>PRODUTOS COM O MAIOR AUMENTO DE PREÇO</t>
  </si>
  <si>
    <t>PRODUTOS COM A MAIOR REDUÇÃO DE PREÇO</t>
  </si>
  <si>
    <t>Arroz Branco tipo 1 -  4und</t>
  </si>
  <si>
    <t>PREÇO MÉDIO ATUAL</t>
  </si>
  <si>
    <t>PREÇO MÉDIO MÊS ANTERIOR</t>
  </si>
  <si>
    <t>VARIAÇÃO DO PREÇO MÉDIO</t>
  </si>
  <si>
    <t>Feijão Carioca - 1kg - 4und</t>
  </si>
  <si>
    <t>Farinha d'água - 1kg - 3und</t>
  </si>
  <si>
    <t>Macarrão espaguete - 400g - 2und</t>
  </si>
  <si>
    <t>Leite em pó integral - 400g - 2und</t>
  </si>
  <si>
    <t>Café torrado e moído - 250g - 2und</t>
  </si>
  <si>
    <t>Margarina com sal - 250g - 3und</t>
  </si>
  <si>
    <t>SUPERMERCADO COEMA</t>
  </si>
  <si>
    <t>SUPERMERCADO DB</t>
  </si>
  <si>
    <t xml:space="preserve"> RODRIGUES</t>
  </si>
  <si>
    <t>itamarati</t>
  </si>
  <si>
    <t>sonora</t>
  </si>
  <si>
    <t>docedia</t>
  </si>
  <si>
    <t>caçarola</t>
  </si>
  <si>
    <t>biju</t>
  </si>
  <si>
    <t>riograndino</t>
  </si>
  <si>
    <t>top</t>
  </si>
  <si>
    <t>zilmar</t>
  </si>
  <si>
    <t>simpatia</t>
  </si>
  <si>
    <t>cariri</t>
  </si>
  <si>
    <t>nossacasa</t>
  </si>
  <si>
    <t>kaldinho</t>
  </si>
  <si>
    <t>bombocado</t>
  </si>
  <si>
    <t>donadê</t>
  </si>
  <si>
    <t>dacasa</t>
  </si>
  <si>
    <t>só grãos</t>
  </si>
  <si>
    <t>cruzeiro</t>
  </si>
  <si>
    <t>dizabel</t>
  </si>
  <si>
    <t>grão real</t>
  </si>
  <si>
    <t>di felicia</t>
  </si>
  <si>
    <t>pop</t>
  </si>
  <si>
    <t>potiguar</t>
  </si>
  <si>
    <t>almirante</t>
  </si>
  <si>
    <t>caiçara</t>
  </si>
  <si>
    <t>bonsabor</t>
  </si>
  <si>
    <t>estrela</t>
  </si>
  <si>
    <t>amália</t>
  </si>
  <si>
    <t>ambra</t>
  </si>
  <si>
    <t>araguaia</t>
  </si>
  <si>
    <t>qdelicia</t>
  </si>
  <si>
    <t>vitoriosa</t>
  </si>
  <si>
    <t>concórdia</t>
  </si>
  <si>
    <t>vitaliv</t>
  </si>
  <si>
    <t>coamo</t>
  </si>
  <si>
    <t>soya</t>
  </si>
  <si>
    <t>itambé</t>
  </si>
  <si>
    <t>italac</t>
  </si>
  <si>
    <t>leitebom</t>
  </si>
  <si>
    <t>tirol</t>
  </si>
  <si>
    <t>do norte</t>
  </si>
  <si>
    <t>na xícara</t>
  </si>
  <si>
    <t>manaus</t>
  </si>
  <si>
    <t>dunorte</t>
  </si>
  <si>
    <t>rancheiro</t>
  </si>
  <si>
    <t>vitória</t>
  </si>
  <si>
    <t>primor</t>
  </si>
  <si>
    <t>claybon</t>
  </si>
  <si>
    <t>deline</t>
  </si>
  <si>
    <t xml:space="preserve">claybon </t>
  </si>
  <si>
    <t>Batata escovada - 2kg</t>
  </si>
  <si>
    <t>-</t>
  </si>
  <si>
    <t>agromanaus</t>
  </si>
  <si>
    <t>são pedro</t>
  </si>
  <si>
    <t>maringa</t>
  </si>
  <si>
    <t>sadia</t>
  </si>
  <si>
    <t>ferreira</t>
  </si>
  <si>
    <t>alliz</t>
  </si>
  <si>
    <t>MENOR PREÇO - VITÓRIA</t>
  </si>
  <si>
    <t>MAIOR PREÇO - CARREFOUR</t>
  </si>
  <si>
    <t xml:space="preserve">Farinha d'água - 1kg </t>
  </si>
  <si>
    <t xml:space="preserve">Margarina com sal - 250g </t>
  </si>
  <si>
    <t>Batata escovada - 1kg</t>
  </si>
  <si>
    <t xml:space="preserve">Leite em pó integral - 400g </t>
  </si>
  <si>
    <t>* o menor preço atual simula a compra da cesta básica considerando apenas os produtos mais baratos dentre todos os estabelecimentos.</t>
  </si>
  <si>
    <t>Realizada no dia 06 de maio de 2025</t>
  </si>
  <si>
    <t xml:space="preserve">Açúcar Cristal 1kg </t>
  </si>
  <si>
    <t>Realizada no dia 03 de junho de 2025</t>
  </si>
  <si>
    <t>primavera</t>
  </si>
  <si>
    <t>dona dê</t>
  </si>
  <si>
    <t>panado de bom</t>
  </si>
  <si>
    <t>becel</t>
  </si>
  <si>
    <t>campo verde</t>
  </si>
  <si>
    <t>q delicia</t>
  </si>
  <si>
    <t>maratá</t>
  </si>
  <si>
    <t>granja passarão</t>
  </si>
  <si>
    <t>top premium</t>
  </si>
  <si>
    <t>bom bocado</t>
  </si>
  <si>
    <t>colibri</t>
  </si>
  <si>
    <t>bom sabor</t>
  </si>
  <si>
    <t>agro manaus</t>
  </si>
  <si>
    <t>rico prato</t>
  </si>
  <si>
    <t>feijão da casa</t>
  </si>
  <si>
    <t>gostoso estrela</t>
  </si>
  <si>
    <t>ccgl</t>
  </si>
  <si>
    <t>seara</t>
  </si>
  <si>
    <t>acostumado</t>
  </si>
  <si>
    <t>ricosa</t>
  </si>
  <si>
    <t>pampeano</t>
  </si>
  <si>
    <t>bomsabor</t>
  </si>
  <si>
    <t>SUP VENEZA</t>
  </si>
  <si>
    <t>catarinao</t>
  </si>
  <si>
    <t>da casa</t>
  </si>
  <si>
    <t>favorita</t>
  </si>
  <si>
    <t>veneza</t>
  </si>
  <si>
    <t>delicia</t>
  </si>
  <si>
    <t>blue rice</t>
  </si>
  <si>
    <t>kikaldo</t>
  </si>
  <si>
    <t>econômico</t>
  </si>
  <si>
    <t>delicata</t>
  </si>
  <si>
    <t>pirancajuba</t>
  </si>
  <si>
    <t>Óleo de soja - 900ml</t>
  </si>
  <si>
    <t>doce dia</t>
  </si>
  <si>
    <t>economico</t>
  </si>
  <si>
    <t>alvorada</t>
  </si>
  <si>
    <t>potyguar</t>
  </si>
  <si>
    <t>danado de bom</t>
  </si>
  <si>
    <t>pilão</t>
  </si>
  <si>
    <t>catarinão</t>
  </si>
  <si>
    <t>piracanjuba</t>
  </si>
  <si>
    <t>garçonete</t>
  </si>
  <si>
    <t>quality</t>
  </si>
  <si>
    <t>carrefour</t>
  </si>
  <si>
    <t>gostoso</t>
  </si>
  <si>
    <t>cristal</t>
  </si>
  <si>
    <t xml:space="preserve"> delicia</t>
  </si>
  <si>
    <t>paradise</t>
  </si>
  <si>
    <t>santa clara</t>
  </si>
  <si>
    <t>marinha</t>
  </si>
  <si>
    <t>matinguera</t>
  </si>
  <si>
    <t>sal marinho</t>
  </si>
  <si>
    <t>banadete</t>
  </si>
  <si>
    <t>bom prato</t>
  </si>
  <si>
    <t>café extraforte</t>
  </si>
  <si>
    <t>somave</t>
  </si>
  <si>
    <t>MENOR PREÇO - NOVA ERA</t>
  </si>
  <si>
    <t>MAIOR PREÇO - VENEZA</t>
  </si>
  <si>
    <t>Realizada no dia 01 e 2 de julho de 2025</t>
  </si>
  <si>
    <t xml:space="preserve">Macarrão espaguete - 400g </t>
  </si>
  <si>
    <t>Realizada no dia 01 de agosto de 2025</t>
  </si>
  <si>
    <t>brilhante</t>
  </si>
  <si>
    <t>grão ouro</t>
  </si>
  <si>
    <t>kimimo</t>
  </si>
  <si>
    <t>agro minas</t>
  </si>
  <si>
    <t>itambe</t>
  </si>
  <si>
    <t>amazônia</t>
  </si>
  <si>
    <t>dmais</t>
  </si>
  <si>
    <t>donade</t>
  </si>
  <si>
    <t>cogran</t>
  </si>
  <si>
    <t>tio chico</t>
  </si>
  <si>
    <t>dona de</t>
  </si>
  <si>
    <t>barra cool</t>
  </si>
  <si>
    <t>fazenda</t>
  </si>
  <si>
    <t>dona nonna</t>
  </si>
  <si>
    <t>rn</t>
  </si>
  <si>
    <t>marata</t>
  </si>
  <si>
    <t xml:space="preserve">vitória </t>
  </si>
  <si>
    <t xml:space="preserve">Café torrado e moído - 250g </t>
  </si>
  <si>
    <t>PREÇO MENOR CESTA BÁSICA</t>
  </si>
  <si>
    <t>JUN</t>
  </si>
  <si>
    <t>JUL</t>
  </si>
  <si>
    <t>AGO</t>
  </si>
  <si>
    <t>aumento de 4,55 de jul para agosto</t>
  </si>
  <si>
    <t>redução de 9,14% de jul para agosto</t>
  </si>
  <si>
    <t>beleza</t>
  </si>
  <si>
    <t>meu biju</t>
  </si>
  <si>
    <t>soltinho</t>
  </si>
  <si>
    <t>grão de ouro</t>
  </si>
  <si>
    <t>mantigueira</t>
  </si>
  <si>
    <t>SET</t>
  </si>
  <si>
    <t>RANKING</t>
  </si>
  <si>
    <t xml:space="preserve">Arroz Branco tipo 1 </t>
  </si>
  <si>
    <t xml:space="preserve">Feijão Carioca - 1kg </t>
  </si>
  <si>
    <t>Realizada no dia 01 de outubro de 2025</t>
  </si>
  <si>
    <t>toya</t>
  </si>
  <si>
    <t>duleite</t>
  </si>
  <si>
    <t>panelaço</t>
  </si>
  <si>
    <t>sal top</t>
  </si>
  <si>
    <t>claybom</t>
  </si>
  <si>
    <t>dona nona</t>
  </si>
  <si>
    <t>barracool</t>
  </si>
  <si>
    <t>caldinho</t>
  </si>
  <si>
    <t>mineiro</t>
  </si>
  <si>
    <t xml:space="preserve">bom sabor </t>
  </si>
  <si>
    <t>mirá</t>
  </si>
  <si>
    <t>MENOR PREÇO - ASSAÍ</t>
  </si>
  <si>
    <t>MAIOR PREÇO - SUPERM. VENEZA</t>
  </si>
  <si>
    <t>OUT</t>
  </si>
  <si>
    <t>Aumento de (2,71) de agosto para setembro</t>
  </si>
  <si>
    <t>redução de 2,99% de setembro para outubro</t>
  </si>
  <si>
    <t>Cartela de ovos</t>
  </si>
  <si>
    <t>Frango inteiro - 1kg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</si>
</sst>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32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name val="Arial Narrow"/>
      <family val="2"/>
    </font>
    <font>
      <sz val="8"/>
      <color rgb="FFFF0000"/>
      <name val="Arial"/>
      <family val="2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5"/>
      <name val="Arial"/>
      <family val="2"/>
    </font>
    <font>
      <b/>
      <sz val="9"/>
      <color rgb="FFC00000"/>
      <name val="Arial"/>
      <family val="2"/>
    </font>
    <font>
      <b/>
      <sz val="9"/>
      <color theme="4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4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sz val="12"/>
      <name val="Arial"/>
      <family val="2"/>
    </font>
    <font>
      <b/>
      <sz val="10"/>
      <color rgb="FF0070C0"/>
      <name val="Arial"/>
      <family val="2"/>
    </font>
    <font>
      <sz val="10"/>
      <color theme="8" tint="-0.249977111117893"/>
      <name val="Arial"/>
      <family val="2"/>
    </font>
    <font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2" borderId="0" xfId="0" applyFont="1" applyFill="1" applyAlignment="1">
      <alignment horizontal="right" vertical="center"/>
    </xf>
    <xf numFmtId="0" fontId="2" fillId="2" borderId="0" xfId="0" applyFont="1" applyFill="1"/>
    <xf numFmtId="0" fontId="2" fillId="0" borderId="0" xfId="0" applyFont="1"/>
    <xf numFmtId="0" fontId="1" fillId="5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0" fillId="0" borderId="1" xfId="0" applyBorder="1"/>
    <xf numFmtId="0" fontId="1" fillId="5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shrinkToFit="1"/>
    </xf>
    <xf numFmtId="0" fontId="2" fillId="5" borderId="2" xfId="0" applyFont="1" applyFill="1" applyBorder="1" applyAlignment="1"/>
    <xf numFmtId="0" fontId="2" fillId="5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2" fontId="3" fillId="2" borderId="0" xfId="0" applyNumberFormat="1" applyFont="1" applyFill="1" applyBorder="1" applyAlignment="1">
      <alignment horizontal="center" vertical="center" shrinkToFit="1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wrapText="1"/>
    </xf>
    <xf numFmtId="2" fontId="6" fillId="2" borderId="0" xfId="0" applyNumberFormat="1" applyFont="1" applyFill="1" applyBorder="1" applyAlignment="1">
      <alignment horizontal="center" vertical="top" shrinkToFit="1"/>
    </xf>
    <xf numFmtId="2" fontId="5" fillId="2" borderId="0" xfId="0" applyNumberFormat="1" applyFont="1" applyFill="1" applyBorder="1" applyAlignment="1">
      <alignment horizontal="center" vertical="top" shrinkToFit="1"/>
    </xf>
    <xf numFmtId="2" fontId="3" fillId="2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7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shrinkToFit="1"/>
    </xf>
    <xf numFmtId="2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2" fontId="11" fillId="2" borderId="1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2" fontId="11" fillId="8" borderId="1" xfId="0" applyNumberFormat="1" applyFont="1" applyFill="1" applyBorder="1" applyAlignment="1">
      <alignment horizontal="center" vertical="center" shrinkToFit="1"/>
    </xf>
    <xf numFmtId="2" fontId="11" fillId="8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 wrapText="1"/>
    </xf>
    <xf numFmtId="2" fontId="11" fillId="8" borderId="11" xfId="0" applyNumberFormat="1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/>
    </xf>
    <xf numFmtId="2" fontId="11" fillId="8" borderId="5" xfId="0" applyNumberFormat="1" applyFont="1" applyFill="1" applyBorder="1" applyAlignment="1">
      <alignment horizontal="center" vertical="center"/>
    </xf>
    <xf numFmtId="2" fontId="14" fillId="8" borderId="1" xfId="0" applyNumberFormat="1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left" vertical="center" wrapText="1"/>
    </xf>
    <xf numFmtId="2" fontId="1" fillId="6" borderId="1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0" fillId="0" borderId="1" xfId="0" applyNumberFormat="1" applyBorder="1"/>
    <xf numFmtId="0" fontId="19" fillId="9" borderId="8" xfId="0" applyFont="1" applyFill="1" applyBorder="1" applyAlignment="1"/>
    <xf numFmtId="0" fontId="19" fillId="9" borderId="9" xfId="0" applyFont="1" applyFill="1" applyBorder="1" applyAlignment="1"/>
    <xf numFmtId="0" fontId="19" fillId="9" borderId="10" xfId="0" applyFont="1" applyFill="1" applyBorder="1" applyAlignment="1"/>
    <xf numFmtId="0" fontId="19" fillId="0" borderId="0" xfId="0" applyFont="1" applyFill="1" applyBorder="1" applyAlignment="1"/>
    <xf numFmtId="0" fontId="18" fillId="0" borderId="0" xfId="0" applyFont="1" applyFill="1" applyBorder="1" applyAlignment="1"/>
    <xf numFmtId="0" fontId="19" fillId="9" borderId="1" xfId="0" applyFont="1" applyFill="1" applyBorder="1" applyAlignment="1"/>
    <xf numFmtId="0" fontId="0" fillId="0" borderId="1" xfId="0" applyBorder="1" applyAlignment="1">
      <alignment horizontal="center"/>
    </xf>
    <xf numFmtId="0" fontId="0" fillId="0" borderId="0" xfId="0" applyBorder="1"/>
    <xf numFmtId="2" fontId="18" fillId="0" borderId="0" xfId="0" applyNumberFormat="1" applyFont="1" applyBorder="1" applyAlignment="1"/>
    <xf numFmtId="9" fontId="0" fillId="0" borderId="0" xfId="0" applyNumberFormat="1"/>
    <xf numFmtId="9" fontId="0" fillId="0" borderId="0" xfId="0" applyNumberFormat="1" applyBorder="1" applyAlignment="1">
      <alignment wrapText="1"/>
    </xf>
    <xf numFmtId="0" fontId="0" fillId="0" borderId="6" xfId="0" applyFill="1" applyBorder="1"/>
    <xf numFmtId="0" fontId="22" fillId="0" borderId="1" xfId="0" applyFont="1" applyBorder="1"/>
    <xf numFmtId="2" fontId="22" fillId="0" borderId="1" xfId="0" applyNumberFormat="1" applyFont="1" applyBorder="1"/>
    <xf numFmtId="0" fontId="23" fillId="0" borderId="1" xfId="0" applyFont="1" applyBorder="1"/>
    <xf numFmtId="2" fontId="23" fillId="0" borderId="1" xfId="0" applyNumberFormat="1" applyFont="1" applyBorder="1"/>
    <xf numFmtId="0" fontId="18" fillId="0" borderId="0" xfId="0" applyFont="1" applyBorder="1" applyAlignment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2" fontId="24" fillId="0" borderId="1" xfId="0" applyNumberFormat="1" applyFont="1" applyBorder="1"/>
    <xf numFmtId="0" fontId="25" fillId="0" borderId="1" xfId="0" applyFont="1" applyBorder="1"/>
    <xf numFmtId="2" fontId="25" fillId="0" borderId="1" xfId="0" applyNumberFormat="1" applyFont="1" applyBorder="1"/>
    <xf numFmtId="0" fontId="17" fillId="0" borderId="1" xfId="0" applyFont="1" applyBorder="1"/>
    <xf numFmtId="0" fontId="0" fillId="0" borderId="1" xfId="0" applyFont="1" applyBorder="1"/>
    <xf numFmtId="2" fontId="0" fillId="0" borderId="0" xfId="0" applyNumberFormat="1"/>
    <xf numFmtId="2" fontId="17" fillId="0" borderId="1" xfId="0" applyNumberFormat="1" applyFont="1" applyBorder="1"/>
    <xf numFmtId="2" fontId="26" fillId="0" borderId="1" xfId="0" applyNumberFormat="1" applyFont="1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0" fillId="0" borderId="1" xfId="0" applyNumberFormat="1" applyFont="1" applyBorder="1"/>
    <xf numFmtId="2" fontId="30" fillId="0" borderId="1" xfId="0" applyNumberFormat="1" applyFont="1" applyBorder="1"/>
    <xf numFmtId="0" fontId="19" fillId="9" borderId="11" xfId="0" applyFont="1" applyFill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7" fontId="17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7" fillId="11" borderId="1" xfId="0" applyFont="1" applyFill="1" applyBorder="1" applyAlignment="1">
      <alignment horizontal="center" wrapText="1"/>
    </xf>
    <xf numFmtId="2" fontId="24" fillId="0" borderId="8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7" fillId="10" borderId="1" xfId="0" applyFont="1" applyFill="1" applyBorder="1" applyAlignment="1">
      <alignment horizontal="center" wrapText="1"/>
    </xf>
    <xf numFmtId="2" fontId="17" fillId="0" borderId="8" xfId="0" applyNumberFormat="1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17" fillId="0" borderId="8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0" fontId="17" fillId="0" borderId="8" xfId="0" applyNumberFormat="1" applyFont="1" applyFill="1" applyBorder="1" applyAlignment="1">
      <alignment horizontal="center"/>
    </xf>
    <xf numFmtId="10" fontId="17" fillId="0" borderId="10" xfId="0" applyNumberFormat="1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 wrapText="1"/>
    </xf>
    <xf numFmtId="2" fontId="0" fillId="0" borderId="8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29" fillId="0" borderId="8" xfId="0" applyNumberFormat="1" applyFont="1" applyBorder="1" applyAlignment="1">
      <alignment horizontal="center"/>
    </xf>
    <xf numFmtId="2" fontId="29" fillId="0" borderId="9" xfId="0" applyNumberFormat="1" applyFont="1" applyBorder="1" applyAlignment="1">
      <alignment horizontal="center"/>
    </xf>
    <xf numFmtId="2" fontId="29" fillId="0" borderId="10" xfId="0" applyNumberFormat="1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0" xfId="0" applyNumberFormat="1" applyBorder="1" applyAlignment="1">
      <alignment horizontal="center"/>
    </xf>
    <xf numFmtId="2" fontId="31" fillId="0" borderId="8" xfId="0" applyNumberFormat="1" applyFont="1" applyBorder="1" applyAlignment="1">
      <alignment horizontal="center"/>
    </xf>
    <xf numFmtId="2" fontId="31" fillId="0" borderId="9" xfId="0" applyNumberFormat="1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259770</xdr:colOff>
      <xdr:row>59</xdr:row>
      <xdr:rowOff>121228</xdr:rowOff>
    </xdr:from>
    <xdr:to>
      <xdr:col>2</xdr:col>
      <xdr:colOff>1175452</xdr:colOff>
      <xdr:row>61</xdr:row>
      <xdr:rowOff>61551</xdr:rowOff>
    </xdr:to>
    <xdr:sp macro="" textlink="">
      <xdr:nvSpPr>
        <xdr:cNvPr id="10" name="Caixa de Texto 2">
          <a:extLst>
            <a:ext uri="{FF2B5EF4-FFF2-40B4-BE49-F238E27FC236}">
              <a16:creationId xmlns:a16="http://schemas.microsoft.com/office/drawing/2014/main" id="{F79CE5B3-CD1A-0136-2D9C-4156A764454C}"/>
            </a:ext>
          </a:extLst>
        </xdr:cNvPr>
        <xdr:cNvSpPr txBox="1">
          <a:spLocks noChangeArrowheads="1"/>
        </xdr:cNvSpPr>
      </xdr:nvSpPr>
      <xdr:spPr bwMode="auto">
        <a:xfrm>
          <a:off x="259770" y="12140046"/>
          <a:ext cx="3600000" cy="26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endParaRPr lang="pt-BR" sz="1200" kern="5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1376793</xdr:colOff>
      <xdr:row>59</xdr:row>
      <xdr:rowOff>121229</xdr:rowOff>
    </xdr:from>
    <xdr:to>
      <xdr:col>7</xdr:col>
      <xdr:colOff>32452</xdr:colOff>
      <xdr:row>65</xdr:row>
      <xdr:rowOff>58017</xdr:rowOff>
    </xdr:to>
    <xdr:sp macro="" textlink="">
      <xdr:nvSpPr>
        <xdr:cNvPr id="11" name="Caixa de Texto 2">
          <a:extLst>
            <a:ext uri="{FF2B5EF4-FFF2-40B4-BE49-F238E27FC236}">
              <a16:creationId xmlns:a16="http://schemas.microsoft.com/office/drawing/2014/main" id="{AF1A95A8-88A7-DCDE-C9C2-1AAC0FF6B9BA}"/>
            </a:ext>
          </a:extLst>
        </xdr:cNvPr>
        <xdr:cNvSpPr txBox="1">
          <a:spLocks noChangeArrowheads="1"/>
        </xdr:cNvSpPr>
      </xdr:nvSpPr>
      <xdr:spPr bwMode="auto">
        <a:xfrm>
          <a:off x="4061111" y="12166024"/>
          <a:ext cx="3600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endParaRPr lang="pt-BR" sz="1200" kern="5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51955</xdr:colOff>
      <xdr:row>59</xdr:row>
      <xdr:rowOff>112570</xdr:rowOff>
    </xdr:from>
    <xdr:to>
      <xdr:col>13</xdr:col>
      <xdr:colOff>814568</xdr:colOff>
      <xdr:row>64</xdr:row>
      <xdr:rowOff>109106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21718241-C630-1ED7-0F20-1C71A711B466}"/>
            </a:ext>
          </a:extLst>
        </xdr:cNvPr>
        <xdr:cNvSpPr txBox="1">
          <a:spLocks noChangeArrowheads="1"/>
        </xdr:cNvSpPr>
      </xdr:nvSpPr>
      <xdr:spPr bwMode="auto">
        <a:xfrm>
          <a:off x="8364682" y="12157365"/>
          <a:ext cx="2988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endParaRPr lang="pt-BR" sz="1200" kern="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74542</xdr:colOff>
      <xdr:row>0</xdr:row>
      <xdr:rowOff>92014</xdr:rowOff>
    </xdr:from>
    <xdr:to>
      <xdr:col>7</xdr:col>
      <xdr:colOff>165970</xdr:colOff>
      <xdr:row>3</xdr:row>
      <xdr:rowOff>143428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2" y="92014"/>
          <a:ext cx="3213971" cy="622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371475</xdr:colOff>
      <xdr:row>5</xdr:row>
      <xdr:rowOff>3174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4219575" cy="666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371475</xdr:colOff>
      <xdr:row>5</xdr:row>
      <xdr:rowOff>3174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4219575" cy="669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371475</xdr:colOff>
      <xdr:row>5</xdr:row>
      <xdr:rowOff>3174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4219575" cy="6699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371475</xdr:colOff>
      <xdr:row>5</xdr:row>
      <xdr:rowOff>3174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4219575" cy="6699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142875</xdr:rowOff>
    </xdr:from>
    <xdr:to>
      <xdr:col>5</xdr:col>
      <xdr:colOff>292100</xdr:colOff>
      <xdr:row>5</xdr:row>
      <xdr:rowOff>3174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4219575" cy="669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5"/>
  <sheetViews>
    <sheetView topLeftCell="A13" zoomScale="117" zoomScaleNormal="117" workbookViewId="0">
      <selection activeCell="AL7" sqref="AL7:AL16"/>
    </sheetView>
  </sheetViews>
  <sheetFormatPr defaultColWidth="11.5703125" defaultRowHeight="20.45" customHeight="1" x14ac:dyDescent="0.2"/>
  <cols>
    <col min="1" max="1" width="3.28515625" style="3" customWidth="1"/>
    <col min="2" max="2" width="13.7109375" style="41" customWidth="1"/>
    <col min="3" max="3" width="9.28515625" style="41" customWidth="1"/>
    <col min="4" max="4" width="6.140625" style="42" customWidth="1"/>
    <col min="5" max="5" width="5.140625" style="42" customWidth="1"/>
    <col min="6" max="7" width="4.7109375" style="42" customWidth="1"/>
    <col min="8" max="8" width="4.85546875" style="42" customWidth="1"/>
    <col min="9" max="9" width="4.7109375" style="42" customWidth="1"/>
    <col min="10" max="10" width="5" style="42" customWidth="1"/>
    <col min="11" max="11" width="4.7109375" style="42" customWidth="1"/>
    <col min="12" max="13" width="5" style="42" customWidth="1"/>
    <col min="14" max="14" width="4.85546875" style="3" customWidth="1"/>
    <col min="15" max="15" width="3.85546875" style="3" customWidth="1"/>
    <col min="16" max="16" width="5.5703125" style="3" customWidth="1"/>
    <col min="17" max="17" width="5.85546875" style="3" customWidth="1"/>
    <col min="18" max="19" width="5.28515625" style="3" customWidth="1"/>
    <col min="20" max="20" width="4.5703125" style="3" customWidth="1"/>
    <col min="21" max="21" width="5.42578125" style="3" customWidth="1"/>
    <col min="22" max="22" width="5.140625" style="3" customWidth="1"/>
    <col min="23" max="23" width="5.85546875" style="3" customWidth="1"/>
    <col min="24" max="24" width="5.140625" style="3" customWidth="1"/>
    <col min="25" max="25" width="6" style="3" customWidth="1"/>
    <col min="26" max="26" width="4.7109375" style="3" customWidth="1"/>
    <col min="27" max="27" width="4.85546875" style="3" customWidth="1"/>
    <col min="28" max="29" width="5" style="3" customWidth="1"/>
    <col min="30" max="30" width="5.140625" style="3" customWidth="1"/>
    <col min="31" max="31" width="5" style="3" customWidth="1"/>
    <col min="32" max="32" width="4.7109375" style="3" customWidth="1"/>
    <col min="33" max="33" width="5.140625" style="3" customWidth="1"/>
    <col min="34" max="34" width="5.42578125" style="3" customWidth="1"/>
    <col min="35" max="35" width="5.5703125" style="3" customWidth="1"/>
    <col min="36" max="36" width="4.5703125" style="3" customWidth="1"/>
    <col min="37" max="37" width="4.7109375" style="3" customWidth="1"/>
    <col min="38" max="38" width="6.140625" style="3" customWidth="1"/>
    <col min="39" max="16384" width="11.5703125" style="3"/>
  </cols>
  <sheetData>
    <row r="1" spans="1:38" ht="15" customHeight="1" x14ac:dyDescent="0.2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5"/>
    </row>
    <row r="2" spans="1:38" ht="1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5"/>
    </row>
    <row r="3" spans="1:38" ht="15" customHeight="1" x14ac:dyDescent="0.2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5"/>
    </row>
    <row r="4" spans="1:38" ht="15" customHeight="1" x14ac:dyDescent="0.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6"/>
    </row>
    <row r="5" spans="1:38" ht="21.75" customHeight="1" x14ac:dyDescent="0.2">
      <c r="A5" s="153" t="s">
        <v>69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5"/>
    </row>
    <row r="6" spans="1:38" ht="103.5" x14ac:dyDescent="0.2">
      <c r="A6" s="78" t="s">
        <v>43</v>
      </c>
      <c r="B6" s="78" t="s">
        <v>5</v>
      </c>
      <c r="C6" s="78" t="s">
        <v>6</v>
      </c>
      <c r="D6" s="78" t="s">
        <v>7</v>
      </c>
      <c r="E6" s="78" t="s">
        <v>8</v>
      </c>
      <c r="F6" s="55" t="s">
        <v>23</v>
      </c>
      <c r="G6" s="55" t="s">
        <v>37</v>
      </c>
      <c r="H6" s="55" t="s">
        <v>32</v>
      </c>
      <c r="I6" s="55" t="s">
        <v>33</v>
      </c>
      <c r="J6" s="55" t="s">
        <v>14</v>
      </c>
      <c r="K6" s="55" t="s">
        <v>38</v>
      </c>
      <c r="L6" s="55" t="s">
        <v>15</v>
      </c>
      <c r="M6" s="55" t="s">
        <v>39</v>
      </c>
      <c r="N6" s="55" t="s">
        <v>16</v>
      </c>
      <c r="O6" s="55" t="s">
        <v>40</v>
      </c>
      <c r="P6" s="56" t="s">
        <v>25</v>
      </c>
      <c r="Q6" s="56" t="s">
        <v>41</v>
      </c>
      <c r="R6" s="56" t="s">
        <v>17</v>
      </c>
      <c r="S6" s="56" t="s">
        <v>42</v>
      </c>
      <c r="T6" s="56" t="s">
        <v>70</v>
      </c>
      <c r="U6" s="56" t="s">
        <v>71</v>
      </c>
      <c r="V6" s="56" t="s">
        <v>18</v>
      </c>
      <c r="W6" s="56" t="s">
        <v>34</v>
      </c>
      <c r="X6" s="57" t="s">
        <v>19</v>
      </c>
      <c r="Y6" s="57" t="s">
        <v>35</v>
      </c>
      <c r="Z6" s="57" t="s">
        <v>44</v>
      </c>
      <c r="AA6" s="57" t="s">
        <v>50</v>
      </c>
      <c r="AB6" s="57" t="s">
        <v>45</v>
      </c>
      <c r="AC6" s="57" t="s">
        <v>54</v>
      </c>
      <c r="AD6" s="57" t="s">
        <v>46</v>
      </c>
      <c r="AE6" s="57" t="s">
        <v>53</v>
      </c>
      <c r="AF6" s="57" t="s">
        <v>47</v>
      </c>
      <c r="AG6" s="57" t="s">
        <v>52</v>
      </c>
      <c r="AH6" s="57" t="s">
        <v>48</v>
      </c>
      <c r="AI6" s="57" t="s">
        <v>48</v>
      </c>
      <c r="AJ6" s="57" t="s">
        <v>49</v>
      </c>
      <c r="AK6" s="57" t="s">
        <v>51</v>
      </c>
      <c r="AL6" s="58" t="s">
        <v>36</v>
      </c>
    </row>
    <row r="7" spans="1:38" ht="33.75" x14ac:dyDescent="0.2">
      <c r="A7" s="59">
        <v>1</v>
      </c>
      <c r="B7" s="79" t="s">
        <v>22</v>
      </c>
      <c r="C7" s="82" t="s">
        <v>57</v>
      </c>
      <c r="D7" s="63" t="s">
        <v>58</v>
      </c>
      <c r="E7" s="60" t="s">
        <v>59</v>
      </c>
      <c r="F7" s="60">
        <v>3.69</v>
      </c>
      <c r="G7" s="60">
        <f>F7*3</f>
        <v>11.07</v>
      </c>
      <c r="H7" s="61">
        <v>4.99</v>
      </c>
      <c r="I7" s="61">
        <f>H7*4</f>
        <v>19.96</v>
      </c>
      <c r="J7" s="61">
        <v>5.99</v>
      </c>
      <c r="K7" s="61">
        <f>J7*4</f>
        <v>23.96</v>
      </c>
      <c r="L7" s="61">
        <v>6.35</v>
      </c>
      <c r="M7" s="61">
        <f>L7*3</f>
        <v>19.049999999999997</v>
      </c>
      <c r="N7" s="61">
        <v>1.39</v>
      </c>
      <c r="O7" s="61">
        <f>N7*1</f>
        <v>1.39</v>
      </c>
      <c r="P7" s="59">
        <v>1.99</v>
      </c>
      <c r="Q7" s="59">
        <f>P7*2</f>
        <v>3.98</v>
      </c>
      <c r="R7" s="59">
        <v>7.99</v>
      </c>
      <c r="S7" s="59">
        <f>R7*1</f>
        <v>7.99</v>
      </c>
      <c r="T7" s="59">
        <v>16.05</v>
      </c>
      <c r="U7" s="59">
        <f>T7*2</f>
        <v>32.1</v>
      </c>
      <c r="V7" s="59">
        <v>12.99</v>
      </c>
      <c r="W7" s="59">
        <f>V7*2</f>
        <v>25.98</v>
      </c>
      <c r="X7" s="59">
        <v>2.59</v>
      </c>
      <c r="Y7" s="59">
        <f t="shared" ref="Y7:Y16" si="0">X7*3</f>
        <v>7.77</v>
      </c>
      <c r="Z7" s="59">
        <v>4.99</v>
      </c>
      <c r="AA7" s="59">
        <f>Z7*2</f>
        <v>9.98</v>
      </c>
      <c r="AB7" s="59">
        <v>6.99</v>
      </c>
      <c r="AC7" s="59">
        <f>AB7*2</f>
        <v>13.98</v>
      </c>
      <c r="AD7" s="59">
        <v>10.99</v>
      </c>
      <c r="AE7" s="59">
        <f>AD7*2</f>
        <v>21.98</v>
      </c>
      <c r="AF7" s="59">
        <v>7.99</v>
      </c>
      <c r="AG7" s="59">
        <f>AF7*2</f>
        <v>15.98</v>
      </c>
      <c r="AH7" s="59">
        <v>25.99</v>
      </c>
      <c r="AI7" s="59">
        <f>AH7*1</f>
        <v>25.99</v>
      </c>
      <c r="AJ7" s="59">
        <v>9.99</v>
      </c>
      <c r="AK7" s="59">
        <f>AJ7*4</f>
        <v>39.96</v>
      </c>
      <c r="AL7" s="62">
        <f>SUM(G7,I7,K7,M7,O7,Q7,S7,U7,W7,,Y7,AA7,AC7,AE7,AG7,AI7,AK7)</f>
        <v>281.11999999999995</v>
      </c>
    </row>
    <row r="8" spans="1:38" ht="33.75" x14ac:dyDescent="0.2">
      <c r="A8" s="69">
        <v>2</v>
      </c>
      <c r="B8" s="80" t="s">
        <v>10</v>
      </c>
      <c r="C8" s="70" t="s">
        <v>60</v>
      </c>
      <c r="D8" s="70" t="s">
        <v>61</v>
      </c>
      <c r="E8" s="71" t="s">
        <v>59</v>
      </c>
      <c r="F8" s="71">
        <v>3.49</v>
      </c>
      <c r="G8" s="71">
        <f t="shared" ref="G8:G16" si="1">F8*3</f>
        <v>10.47</v>
      </c>
      <c r="H8" s="72">
        <v>4.99</v>
      </c>
      <c r="I8" s="72">
        <f t="shared" ref="I8:I16" si="2">H8*4</f>
        <v>19.96</v>
      </c>
      <c r="J8" s="72">
        <v>4.99</v>
      </c>
      <c r="K8" s="72">
        <f t="shared" ref="K8:K16" si="3">J8*4</f>
        <v>19.96</v>
      </c>
      <c r="L8" s="72">
        <v>4.3899999999999997</v>
      </c>
      <c r="M8" s="72">
        <f t="shared" ref="M8:M16" si="4">L8*3</f>
        <v>13.169999999999998</v>
      </c>
      <c r="N8" s="72">
        <v>1.99</v>
      </c>
      <c r="O8" s="72">
        <f t="shared" ref="O8:O16" si="5">N8*1</f>
        <v>1.99</v>
      </c>
      <c r="P8" s="69">
        <v>1.99</v>
      </c>
      <c r="Q8" s="69">
        <f t="shared" ref="Q8:Q16" si="6">P8*2</f>
        <v>3.98</v>
      </c>
      <c r="R8" s="69">
        <v>8.49</v>
      </c>
      <c r="S8" s="69">
        <f t="shared" ref="S8:S16" si="7">R8*1</f>
        <v>8.49</v>
      </c>
      <c r="T8" s="69">
        <v>16.989999999999998</v>
      </c>
      <c r="U8" s="69">
        <f t="shared" ref="U8:U16" si="8">T8*2</f>
        <v>33.979999999999997</v>
      </c>
      <c r="V8" s="69">
        <v>14.99</v>
      </c>
      <c r="W8" s="69">
        <f t="shared" ref="W8:W16" si="9">V8*2</f>
        <v>29.98</v>
      </c>
      <c r="X8" s="69">
        <v>2.99</v>
      </c>
      <c r="Y8" s="69">
        <f t="shared" si="0"/>
        <v>8.9700000000000006</v>
      </c>
      <c r="Z8" s="69">
        <v>3.99</v>
      </c>
      <c r="AA8" s="69">
        <f t="shared" ref="AA8:AA16" si="10">Z8*2</f>
        <v>7.98</v>
      </c>
      <c r="AB8" s="69">
        <v>2.99</v>
      </c>
      <c r="AC8" s="69">
        <f t="shared" ref="AC8:AC16" si="11">AB8*2</f>
        <v>5.98</v>
      </c>
      <c r="AD8" s="69">
        <v>7.99</v>
      </c>
      <c r="AE8" s="69">
        <f t="shared" ref="AE8:AE16" si="12">AD8*2</f>
        <v>15.98</v>
      </c>
      <c r="AF8" s="69">
        <v>4.49</v>
      </c>
      <c r="AG8" s="69">
        <f t="shared" ref="AG8:AG16" si="13">AF8*2</f>
        <v>8.98</v>
      </c>
      <c r="AH8" s="69">
        <v>23.99</v>
      </c>
      <c r="AI8" s="69">
        <f t="shared" ref="AI8:AI16" si="14">AH8*1</f>
        <v>23.99</v>
      </c>
      <c r="AJ8" s="69">
        <v>9.49</v>
      </c>
      <c r="AK8" s="69">
        <f t="shared" ref="AK8:AK16" si="15">AJ8*4</f>
        <v>37.96</v>
      </c>
      <c r="AL8" s="73">
        <f>SUM(G8,I8,K8,M8,O8,Q8,S8,U8,W8,,Y8,AA8,AC8,AE8,AG8,AI8,AK8)</f>
        <v>251.81999999999996</v>
      </c>
    </row>
    <row r="9" spans="1:38" ht="33.75" x14ac:dyDescent="0.2">
      <c r="A9" s="59">
        <v>3</v>
      </c>
      <c r="B9" s="81" t="s">
        <v>21</v>
      </c>
      <c r="C9" s="64" t="s">
        <v>11</v>
      </c>
      <c r="D9" s="63" t="s">
        <v>1</v>
      </c>
      <c r="E9" s="63" t="s">
        <v>3</v>
      </c>
      <c r="F9" s="60">
        <v>3.99</v>
      </c>
      <c r="G9" s="60">
        <f t="shared" si="1"/>
        <v>11.97</v>
      </c>
      <c r="H9" s="61">
        <v>4.99</v>
      </c>
      <c r="I9" s="61">
        <f t="shared" si="2"/>
        <v>19.96</v>
      </c>
      <c r="J9" s="61">
        <v>6.49</v>
      </c>
      <c r="K9" s="61">
        <f t="shared" si="3"/>
        <v>25.96</v>
      </c>
      <c r="L9" s="61">
        <v>5.49</v>
      </c>
      <c r="M9" s="61">
        <f t="shared" si="4"/>
        <v>16.47</v>
      </c>
      <c r="N9" s="61">
        <v>1.59</v>
      </c>
      <c r="O9" s="61">
        <f t="shared" si="5"/>
        <v>1.59</v>
      </c>
      <c r="P9" s="59">
        <v>2.99</v>
      </c>
      <c r="Q9" s="59">
        <f t="shared" si="6"/>
        <v>5.98</v>
      </c>
      <c r="R9" s="59">
        <v>9.49</v>
      </c>
      <c r="S9" s="59">
        <f t="shared" si="7"/>
        <v>9.49</v>
      </c>
      <c r="T9" s="59">
        <v>16.989999999999998</v>
      </c>
      <c r="U9" s="59">
        <f t="shared" si="8"/>
        <v>33.979999999999997</v>
      </c>
      <c r="V9" s="59">
        <v>9.99</v>
      </c>
      <c r="W9" s="59">
        <f t="shared" si="9"/>
        <v>19.98</v>
      </c>
      <c r="X9" s="59">
        <v>3.49</v>
      </c>
      <c r="Y9" s="59">
        <f t="shared" si="0"/>
        <v>10.47</v>
      </c>
      <c r="Z9" s="59">
        <v>3.59</v>
      </c>
      <c r="AA9" s="59">
        <f t="shared" si="10"/>
        <v>7.18</v>
      </c>
      <c r="AB9" s="59">
        <v>3.99</v>
      </c>
      <c r="AC9" s="59">
        <f t="shared" si="11"/>
        <v>7.98</v>
      </c>
      <c r="AD9" s="59">
        <v>10.99</v>
      </c>
      <c r="AE9" s="59">
        <f t="shared" si="12"/>
        <v>21.98</v>
      </c>
      <c r="AF9" s="59">
        <v>4.49</v>
      </c>
      <c r="AG9" s="59">
        <f t="shared" si="13"/>
        <v>8.98</v>
      </c>
      <c r="AH9" s="59">
        <v>27.99</v>
      </c>
      <c r="AI9" s="59">
        <f t="shared" si="14"/>
        <v>27.99</v>
      </c>
      <c r="AJ9" s="59">
        <v>11.99</v>
      </c>
      <c r="AK9" s="59">
        <f t="shared" si="15"/>
        <v>47.96</v>
      </c>
      <c r="AL9" s="62">
        <f t="shared" ref="AL9:AL15" si="16">SUM(G9,I9,K9,M9,O9,Q9,S9,U9,W9,,Y9,AA9,AC9,AE9,AG9,AI9,AK9)</f>
        <v>277.91999999999996</v>
      </c>
    </row>
    <row r="10" spans="1:38" ht="33.75" x14ac:dyDescent="0.2">
      <c r="A10" s="69">
        <v>4</v>
      </c>
      <c r="B10" s="80" t="s">
        <v>27</v>
      </c>
      <c r="C10" s="74" t="s">
        <v>24</v>
      </c>
      <c r="D10" s="70" t="s">
        <v>1</v>
      </c>
      <c r="E10" s="70" t="s">
        <v>3</v>
      </c>
      <c r="F10" s="71">
        <v>3.79</v>
      </c>
      <c r="G10" s="71">
        <f t="shared" si="1"/>
        <v>11.370000000000001</v>
      </c>
      <c r="H10" s="72">
        <v>5.49</v>
      </c>
      <c r="I10" s="72">
        <f t="shared" si="2"/>
        <v>21.96</v>
      </c>
      <c r="J10" s="72">
        <v>4.8899999999999997</v>
      </c>
      <c r="K10" s="72">
        <f t="shared" si="3"/>
        <v>19.559999999999999</v>
      </c>
      <c r="L10" s="72">
        <v>4.59</v>
      </c>
      <c r="M10" s="72">
        <f t="shared" si="4"/>
        <v>13.77</v>
      </c>
      <c r="N10" s="72">
        <v>1.69</v>
      </c>
      <c r="O10" s="72">
        <f t="shared" si="5"/>
        <v>1.69</v>
      </c>
      <c r="P10" s="69">
        <v>2.29</v>
      </c>
      <c r="Q10" s="69">
        <f t="shared" si="6"/>
        <v>4.58</v>
      </c>
      <c r="R10" s="69">
        <v>7.99</v>
      </c>
      <c r="S10" s="69">
        <f t="shared" si="7"/>
        <v>7.99</v>
      </c>
      <c r="T10" s="69">
        <v>15.29</v>
      </c>
      <c r="U10" s="69">
        <f t="shared" si="8"/>
        <v>30.58</v>
      </c>
      <c r="V10" s="69">
        <v>12.99</v>
      </c>
      <c r="W10" s="69">
        <f t="shared" si="9"/>
        <v>25.98</v>
      </c>
      <c r="X10" s="69">
        <v>2.99</v>
      </c>
      <c r="Y10" s="69">
        <f t="shared" si="0"/>
        <v>8.9700000000000006</v>
      </c>
      <c r="Z10" s="69">
        <v>4.99</v>
      </c>
      <c r="AA10" s="69">
        <f t="shared" si="10"/>
        <v>9.98</v>
      </c>
      <c r="AB10" s="69">
        <v>6.99</v>
      </c>
      <c r="AC10" s="69">
        <f t="shared" si="11"/>
        <v>13.98</v>
      </c>
      <c r="AD10" s="69">
        <v>10.99</v>
      </c>
      <c r="AE10" s="69">
        <f t="shared" si="12"/>
        <v>21.98</v>
      </c>
      <c r="AF10" s="69">
        <v>7.99</v>
      </c>
      <c r="AG10" s="69">
        <f t="shared" si="13"/>
        <v>15.98</v>
      </c>
      <c r="AH10" s="69">
        <v>25.99</v>
      </c>
      <c r="AI10" s="69">
        <f t="shared" si="14"/>
        <v>25.99</v>
      </c>
      <c r="AJ10" s="69">
        <v>9.99</v>
      </c>
      <c r="AK10" s="69">
        <f t="shared" si="15"/>
        <v>39.96</v>
      </c>
      <c r="AL10" s="75">
        <f>SUM(G10,I10,K10,M10,O10,Q10,S10,U10,W10,,Y10,AA10,AC10,AE10,AG10,AI10,AK10)</f>
        <v>274.31999999999994</v>
      </c>
    </row>
    <row r="11" spans="1:38" ht="33.75" x14ac:dyDescent="0.2">
      <c r="A11" s="59">
        <v>5</v>
      </c>
      <c r="B11" s="81" t="s">
        <v>28</v>
      </c>
      <c r="C11" s="65" t="s">
        <v>20</v>
      </c>
      <c r="D11" s="63" t="s">
        <v>1</v>
      </c>
      <c r="E11" s="63" t="s">
        <v>3</v>
      </c>
      <c r="F11" s="60">
        <v>3.59</v>
      </c>
      <c r="G11" s="60">
        <f t="shared" si="1"/>
        <v>10.77</v>
      </c>
      <c r="H11" s="61">
        <v>5.49</v>
      </c>
      <c r="I11" s="61">
        <f t="shared" si="2"/>
        <v>21.96</v>
      </c>
      <c r="J11" s="61">
        <v>4.99</v>
      </c>
      <c r="K11" s="61">
        <f t="shared" si="3"/>
        <v>19.96</v>
      </c>
      <c r="L11" s="61">
        <v>4.99</v>
      </c>
      <c r="M11" s="61">
        <f t="shared" si="4"/>
        <v>14.97</v>
      </c>
      <c r="N11" s="61">
        <v>2.39</v>
      </c>
      <c r="O11" s="61">
        <f t="shared" si="5"/>
        <v>2.39</v>
      </c>
      <c r="P11" s="59">
        <v>2.59</v>
      </c>
      <c r="Q11" s="59">
        <f t="shared" si="6"/>
        <v>5.18</v>
      </c>
      <c r="R11" s="59">
        <v>7.89</v>
      </c>
      <c r="S11" s="59">
        <f t="shared" si="7"/>
        <v>7.89</v>
      </c>
      <c r="T11" s="59">
        <v>16.39</v>
      </c>
      <c r="U11" s="59">
        <f t="shared" si="8"/>
        <v>32.78</v>
      </c>
      <c r="V11" s="59">
        <v>13.89</v>
      </c>
      <c r="W11" s="59">
        <f t="shared" si="9"/>
        <v>27.78</v>
      </c>
      <c r="X11" s="59">
        <v>3.79</v>
      </c>
      <c r="Y11" s="59">
        <f t="shared" si="0"/>
        <v>11.370000000000001</v>
      </c>
      <c r="Z11" s="59">
        <v>5.99</v>
      </c>
      <c r="AA11" s="59">
        <f t="shared" si="10"/>
        <v>11.98</v>
      </c>
      <c r="AB11" s="59">
        <v>3.99</v>
      </c>
      <c r="AC11" s="59">
        <f t="shared" si="11"/>
        <v>7.98</v>
      </c>
      <c r="AD11" s="59">
        <v>9.99</v>
      </c>
      <c r="AE11" s="59">
        <f t="shared" si="12"/>
        <v>19.98</v>
      </c>
      <c r="AF11" s="59">
        <v>5.99</v>
      </c>
      <c r="AG11" s="59">
        <f t="shared" si="13"/>
        <v>11.98</v>
      </c>
      <c r="AH11" s="59">
        <v>27.99</v>
      </c>
      <c r="AI11" s="59">
        <f t="shared" si="14"/>
        <v>27.99</v>
      </c>
      <c r="AJ11" s="59">
        <v>9.99</v>
      </c>
      <c r="AK11" s="67">
        <f t="shared" si="15"/>
        <v>39.96</v>
      </c>
      <c r="AL11" s="66">
        <f t="shared" si="16"/>
        <v>274.91999999999996</v>
      </c>
    </row>
    <row r="12" spans="1:38" ht="33.75" x14ac:dyDescent="0.2">
      <c r="A12" s="69">
        <v>6</v>
      </c>
      <c r="B12" s="80" t="s">
        <v>12</v>
      </c>
      <c r="C12" s="74" t="s">
        <v>29</v>
      </c>
      <c r="D12" s="70" t="s">
        <v>1</v>
      </c>
      <c r="E12" s="70" t="s">
        <v>3</v>
      </c>
      <c r="F12" s="71">
        <v>3.79</v>
      </c>
      <c r="G12" s="71">
        <f t="shared" si="1"/>
        <v>11.370000000000001</v>
      </c>
      <c r="H12" s="72">
        <v>5.99</v>
      </c>
      <c r="I12" s="72">
        <f t="shared" si="2"/>
        <v>23.96</v>
      </c>
      <c r="J12" s="72">
        <v>4.49</v>
      </c>
      <c r="K12" s="72">
        <f t="shared" si="3"/>
        <v>17.96</v>
      </c>
      <c r="L12" s="72">
        <v>6.49</v>
      </c>
      <c r="M12" s="72">
        <f t="shared" si="4"/>
        <v>19.47</v>
      </c>
      <c r="N12" s="72">
        <v>1.89</v>
      </c>
      <c r="O12" s="72">
        <f t="shared" si="5"/>
        <v>1.89</v>
      </c>
      <c r="P12" s="69">
        <v>1.89</v>
      </c>
      <c r="Q12" s="69">
        <f t="shared" si="6"/>
        <v>3.78</v>
      </c>
      <c r="R12" s="69">
        <v>7.79</v>
      </c>
      <c r="S12" s="69">
        <f t="shared" si="7"/>
        <v>7.79</v>
      </c>
      <c r="T12" s="69">
        <v>14.49</v>
      </c>
      <c r="U12" s="69">
        <f t="shared" si="8"/>
        <v>28.98</v>
      </c>
      <c r="V12" s="69">
        <v>16.989999999999998</v>
      </c>
      <c r="W12" s="69">
        <f t="shared" si="9"/>
        <v>33.979999999999997</v>
      </c>
      <c r="X12" s="69">
        <v>2.99</v>
      </c>
      <c r="Y12" s="69">
        <f t="shared" si="0"/>
        <v>8.9700000000000006</v>
      </c>
      <c r="Z12" s="69">
        <v>5.49</v>
      </c>
      <c r="AA12" s="69">
        <f t="shared" si="10"/>
        <v>10.98</v>
      </c>
      <c r="AB12" s="69">
        <v>5.99</v>
      </c>
      <c r="AC12" s="69">
        <f t="shared" si="11"/>
        <v>11.98</v>
      </c>
      <c r="AD12" s="69">
        <v>9.49</v>
      </c>
      <c r="AE12" s="69">
        <f t="shared" si="12"/>
        <v>18.98</v>
      </c>
      <c r="AF12" s="69">
        <v>6.99</v>
      </c>
      <c r="AG12" s="69">
        <f t="shared" si="13"/>
        <v>13.98</v>
      </c>
      <c r="AH12" s="69">
        <v>26.99</v>
      </c>
      <c r="AI12" s="69">
        <f t="shared" si="14"/>
        <v>26.99</v>
      </c>
      <c r="AJ12" s="69">
        <v>12.99</v>
      </c>
      <c r="AK12" s="76">
        <f t="shared" si="15"/>
        <v>51.96</v>
      </c>
      <c r="AL12" s="73">
        <f t="shared" si="16"/>
        <v>293.02</v>
      </c>
    </row>
    <row r="13" spans="1:38" ht="33.75" x14ac:dyDescent="0.2">
      <c r="A13" s="59">
        <v>7</v>
      </c>
      <c r="B13" s="81" t="s">
        <v>26</v>
      </c>
      <c r="C13" s="64" t="s">
        <v>30</v>
      </c>
      <c r="D13" s="63" t="s">
        <v>31</v>
      </c>
      <c r="E13" s="63" t="s">
        <v>4</v>
      </c>
      <c r="F13" s="60">
        <v>3.69</v>
      </c>
      <c r="G13" s="60">
        <f t="shared" si="1"/>
        <v>11.07</v>
      </c>
      <c r="H13" s="61">
        <v>5.39</v>
      </c>
      <c r="I13" s="61">
        <f t="shared" si="2"/>
        <v>21.56</v>
      </c>
      <c r="J13" s="68">
        <v>5.15</v>
      </c>
      <c r="K13" s="61">
        <f t="shared" si="3"/>
        <v>20.6</v>
      </c>
      <c r="L13" s="61">
        <v>4.49</v>
      </c>
      <c r="M13" s="61">
        <f t="shared" si="4"/>
        <v>13.47</v>
      </c>
      <c r="N13" s="61">
        <v>1.35</v>
      </c>
      <c r="O13" s="61">
        <f t="shared" si="5"/>
        <v>1.35</v>
      </c>
      <c r="P13" s="59">
        <v>1.79</v>
      </c>
      <c r="Q13" s="59">
        <f t="shared" si="6"/>
        <v>3.58</v>
      </c>
      <c r="R13" s="59">
        <v>8.2899999999999991</v>
      </c>
      <c r="S13" s="59">
        <f t="shared" si="7"/>
        <v>8.2899999999999991</v>
      </c>
      <c r="T13" s="59">
        <v>13.99</v>
      </c>
      <c r="U13" s="59">
        <f t="shared" si="8"/>
        <v>27.98</v>
      </c>
      <c r="V13" s="59">
        <v>11.89</v>
      </c>
      <c r="W13" s="59">
        <f t="shared" si="9"/>
        <v>23.78</v>
      </c>
      <c r="X13" s="59">
        <v>2.99</v>
      </c>
      <c r="Y13" s="59">
        <f t="shared" si="0"/>
        <v>8.9700000000000006</v>
      </c>
      <c r="Z13" s="59">
        <v>3.9</v>
      </c>
      <c r="AA13" s="59">
        <f t="shared" si="10"/>
        <v>7.8</v>
      </c>
      <c r="AB13" s="59">
        <v>5.49</v>
      </c>
      <c r="AC13" s="59">
        <f t="shared" si="11"/>
        <v>10.98</v>
      </c>
      <c r="AD13" s="59">
        <v>10.9</v>
      </c>
      <c r="AE13" s="59">
        <f t="shared" si="12"/>
        <v>21.8</v>
      </c>
      <c r="AF13" s="59">
        <v>4.9000000000000004</v>
      </c>
      <c r="AG13" s="59">
        <f t="shared" si="13"/>
        <v>9.8000000000000007</v>
      </c>
      <c r="AH13" s="59">
        <v>19.899999999999999</v>
      </c>
      <c r="AI13" s="59">
        <f t="shared" si="14"/>
        <v>19.899999999999999</v>
      </c>
      <c r="AJ13" s="59">
        <v>11.69</v>
      </c>
      <c r="AK13" s="67">
        <f t="shared" si="15"/>
        <v>46.76</v>
      </c>
      <c r="AL13" s="88">
        <f t="shared" si="16"/>
        <v>257.69000000000005</v>
      </c>
    </row>
    <row r="14" spans="1:38" ht="33.75" x14ac:dyDescent="0.2">
      <c r="A14" s="69">
        <v>8</v>
      </c>
      <c r="B14" s="80" t="s">
        <v>55</v>
      </c>
      <c r="C14" s="70" t="s">
        <v>62</v>
      </c>
      <c r="D14" s="70" t="s">
        <v>63</v>
      </c>
      <c r="E14" s="71" t="s">
        <v>64</v>
      </c>
      <c r="F14" s="71">
        <v>4.59</v>
      </c>
      <c r="G14" s="71">
        <f t="shared" si="1"/>
        <v>13.77</v>
      </c>
      <c r="H14" s="72">
        <v>6.49</v>
      </c>
      <c r="I14" s="72">
        <f t="shared" si="2"/>
        <v>25.96</v>
      </c>
      <c r="J14" s="77">
        <v>6.29</v>
      </c>
      <c r="K14" s="72">
        <f t="shared" si="3"/>
        <v>25.16</v>
      </c>
      <c r="L14" s="72">
        <v>7.99</v>
      </c>
      <c r="M14" s="72">
        <f t="shared" si="4"/>
        <v>23.97</v>
      </c>
      <c r="N14" s="72">
        <v>1.99</v>
      </c>
      <c r="O14" s="72">
        <f t="shared" si="5"/>
        <v>1.99</v>
      </c>
      <c r="P14" s="69">
        <v>2.99</v>
      </c>
      <c r="Q14" s="69">
        <f t="shared" si="6"/>
        <v>5.98</v>
      </c>
      <c r="R14" s="69">
        <v>8.09</v>
      </c>
      <c r="S14" s="69">
        <f t="shared" si="7"/>
        <v>8.09</v>
      </c>
      <c r="T14" s="69">
        <v>16.489999999999998</v>
      </c>
      <c r="U14" s="69">
        <f t="shared" si="8"/>
        <v>32.979999999999997</v>
      </c>
      <c r="V14" s="69">
        <v>11.99</v>
      </c>
      <c r="W14" s="69">
        <f t="shared" si="9"/>
        <v>23.98</v>
      </c>
      <c r="X14" s="69">
        <v>2.79</v>
      </c>
      <c r="Y14" s="69">
        <f t="shared" si="0"/>
        <v>8.370000000000001</v>
      </c>
      <c r="Z14" s="69">
        <v>3.99</v>
      </c>
      <c r="AA14" s="69">
        <f t="shared" si="10"/>
        <v>7.98</v>
      </c>
      <c r="AB14" s="69">
        <v>3.99</v>
      </c>
      <c r="AC14" s="69">
        <f t="shared" si="11"/>
        <v>7.98</v>
      </c>
      <c r="AD14" s="69">
        <v>12.99</v>
      </c>
      <c r="AE14" s="69">
        <f t="shared" si="12"/>
        <v>25.98</v>
      </c>
      <c r="AF14" s="69">
        <v>4.99</v>
      </c>
      <c r="AG14" s="69">
        <f t="shared" si="13"/>
        <v>9.98</v>
      </c>
      <c r="AH14" s="69">
        <v>23.9</v>
      </c>
      <c r="AI14" s="69">
        <f t="shared" si="14"/>
        <v>23.9</v>
      </c>
      <c r="AJ14" s="69">
        <v>11.85</v>
      </c>
      <c r="AK14" s="69">
        <f t="shared" si="15"/>
        <v>47.4</v>
      </c>
      <c r="AL14" s="84">
        <f t="shared" si="16"/>
        <v>293.46999999999997</v>
      </c>
    </row>
    <row r="15" spans="1:38" ht="33.75" x14ac:dyDescent="0.2">
      <c r="A15" s="69">
        <v>9</v>
      </c>
      <c r="B15" s="79" t="s">
        <v>56</v>
      </c>
      <c r="C15" s="63" t="s">
        <v>65</v>
      </c>
      <c r="D15" s="63" t="s">
        <v>66</v>
      </c>
      <c r="E15" s="60" t="s">
        <v>59</v>
      </c>
      <c r="F15" s="60">
        <v>3.75</v>
      </c>
      <c r="G15" s="60">
        <f t="shared" si="1"/>
        <v>11.25</v>
      </c>
      <c r="H15" s="61">
        <v>4.99</v>
      </c>
      <c r="I15" s="61">
        <f t="shared" si="2"/>
        <v>19.96</v>
      </c>
      <c r="J15" s="61">
        <v>5.49</v>
      </c>
      <c r="K15" s="61">
        <f t="shared" si="3"/>
        <v>21.96</v>
      </c>
      <c r="L15" s="61">
        <v>5.69</v>
      </c>
      <c r="M15" s="61">
        <f t="shared" si="4"/>
        <v>17.07</v>
      </c>
      <c r="N15" s="61">
        <v>1.49</v>
      </c>
      <c r="O15" s="61">
        <f t="shared" si="5"/>
        <v>1.49</v>
      </c>
      <c r="P15" s="59">
        <v>1.99</v>
      </c>
      <c r="Q15" s="59">
        <f t="shared" si="6"/>
        <v>3.98</v>
      </c>
      <c r="R15" s="59">
        <v>7.69</v>
      </c>
      <c r="S15" s="59">
        <f t="shared" si="7"/>
        <v>7.69</v>
      </c>
      <c r="T15" s="59">
        <v>14.89</v>
      </c>
      <c r="U15" s="59">
        <f t="shared" si="8"/>
        <v>29.78</v>
      </c>
      <c r="V15" s="59">
        <v>10.89</v>
      </c>
      <c r="W15" s="59">
        <f t="shared" si="9"/>
        <v>21.78</v>
      </c>
      <c r="X15" s="59">
        <v>3.09</v>
      </c>
      <c r="Y15" s="59">
        <f t="shared" si="0"/>
        <v>9.27</v>
      </c>
      <c r="Z15" s="59">
        <v>3.79</v>
      </c>
      <c r="AA15" s="59">
        <f t="shared" si="10"/>
        <v>7.58</v>
      </c>
      <c r="AB15" s="59">
        <v>4.49</v>
      </c>
      <c r="AC15" s="59">
        <f t="shared" si="11"/>
        <v>8.98</v>
      </c>
      <c r="AD15" s="59">
        <v>9.99</v>
      </c>
      <c r="AE15" s="59">
        <f t="shared" si="12"/>
        <v>19.98</v>
      </c>
      <c r="AF15" s="59">
        <v>4.99</v>
      </c>
      <c r="AG15" s="59">
        <f t="shared" si="13"/>
        <v>9.98</v>
      </c>
      <c r="AH15" s="59">
        <v>23.9</v>
      </c>
      <c r="AI15" s="59">
        <f t="shared" si="14"/>
        <v>23.9</v>
      </c>
      <c r="AJ15" s="59">
        <v>11.85</v>
      </c>
      <c r="AK15" s="59">
        <f t="shared" si="15"/>
        <v>47.4</v>
      </c>
      <c r="AL15" s="62">
        <f t="shared" si="16"/>
        <v>262.05</v>
      </c>
    </row>
    <row r="16" spans="1:38" ht="33.75" x14ac:dyDescent="0.2">
      <c r="A16" s="69">
        <v>10</v>
      </c>
      <c r="B16" s="86" t="s">
        <v>72</v>
      </c>
      <c r="C16" s="70" t="s">
        <v>67</v>
      </c>
      <c r="D16" s="83" t="s">
        <v>63</v>
      </c>
      <c r="E16" s="71" t="s">
        <v>68</v>
      </c>
      <c r="F16" s="71">
        <v>3.69</v>
      </c>
      <c r="G16" s="71">
        <f t="shared" si="1"/>
        <v>11.07</v>
      </c>
      <c r="H16" s="72">
        <v>4.99</v>
      </c>
      <c r="I16" s="72">
        <f t="shared" si="2"/>
        <v>19.96</v>
      </c>
      <c r="J16" s="72">
        <v>4.49</v>
      </c>
      <c r="K16" s="72">
        <f t="shared" si="3"/>
        <v>17.96</v>
      </c>
      <c r="L16" s="72">
        <v>4.59</v>
      </c>
      <c r="M16" s="72">
        <f t="shared" si="4"/>
        <v>13.77</v>
      </c>
      <c r="N16" s="72">
        <v>0.99</v>
      </c>
      <c r="O16" s="72">
        <f t="shared" si="5"/>
        <v>0.99</v>
      </c>
      <c r="P16" s="69">
        <v>1.89</v>
      </c>
      <c r="Q16" s="69">
        <f t="shared" si="6"/>
        <v>3.78</v>
      </c>
      <c r="R16" s="69">
        <v>7.89</v>
      </c>
      <c r="S16" s="69">
        <f t="shared" si="7"/>
        <v>7.89</v>
      </c>
      <c r="T16" s="69">
        <v>18.989999999999998</v>
      </c>
      <c r="U16" s="69">
        <f t="shared" si="8"/>
        <v>37.979999999999997</v>
      </c>
      <c r="V16" s="69">
        <v>11.99</v>
      </c>
      <c r="W16" s="69">
        <f t="shared" si="9"/>
        <v>23.98</v>
      </c>
      <c r="X16" s="69">
        <v>2.79</v>
      </c>
      <c r="Y16" s="69">
        <f t="shared" si="0"/>
        <v>8.370000000000001</v>
      </c>
      <c r="Z16" s="69">
        <v>2.99</v>
      </c>
      <c r="AA16" s="69">
        <f t="shared" si="10"/>
        <v>5.98</v>
      </c>
      <c r="AB16" s="69">
        <v>2.89</v>
      </c>
      <c r="AC16" s="69">
        <f t="shared" si="11"/>
        <v>5.78</v>
      </c>
      <c r="AD16" s="69">
        <v>5.99</v>
      </c>
      <c r="AE16" s="69">
        <f t="shared" si="12"/>
        <v>11.98</v>
      </c>
      <c r="AF16" s="69">
        <v>5.99</v>
      </c>
      <c r="AG16" s="69">
        <f t="shared" si="13"/>
        <v>11.98</v>
      </c>
      <c r="AH16" s="69">
        <v>22.99</v>
      </c>
      <c r="AI16" s="69">
        <f t="shared" si="14"/>
        <v>22.99</v>
      </c>
      <c r="AJ16" s="69">
        <v>11.49</v>
      </c>
      <c r="AK16" s="69">
        <f t="shared" si="15"/>
        <v>45.96</v>
      </c>
      <c r="AL16" s="85">
        <f>SUM(G16,I16,K16,M16,O16,Q16,S16,U16,W16,,Y16,AA16,AC16,AE16,AG16,AI16,AK16)</f>
        <v>250.42</v>
      </c>
    </row>
    <row r="17" spans="1:38" ht="11.25" x14ac:dyDescent="0.2">
      <c r="A17" s="11"/>
      <c r="B17" s="49"/>
      <c r="C17" s="50"/>
      <c r="D17" s="51"/>
      <c r="E17" s="50"/>
      <c r="F17" s="48"/>
      <c r="G17" s="48"/>
      <c r="H17" s="12"/>
      <c r="I17" s="12"/>
      <c r="J17" s="12"/>
      <c r="K17" s="12"/>
      <c r="L17" s="12"/>
      <c r="M17" s="12"/>
      <c r="N17" s="12"/>
      <c r="O17" s="12"/>
      <c r="P17" s="46"/>
      <c r="Q17" s="46"/>
      <c r="R17" s="46"/>
      <c r="S17" s="46"/>
      <c r="T17" s="54"/>
      <c r="U17" s="54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7"/>
    </row>
    <row r="18" spans="1:38" ht="11.25" x14ac:dyDescent="0.2">
      <c r="A18" s="11"/>
      <c r="B18" s="150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2"/>
    </row>
    <row r="19" spans="1:38" ht="11.25" x14ac:dyDescent="0.2">
      <c r="A19" s="147" t="s">
        <v>9</v>
      </c>
      <c r="B19" s="148"/>
      <c r="C19" s="148"/>
      <c r="D19" s="148"/>
      <c r="E19" s="149"/>
      <c r="F19" s="52">
        <f>MAX(F7:F16)</f>
        <v>4.59</v>
      </c>
      <c r="G19" s="52">
        <f t="shared" ref="G19:AK19" si="17">MAX(G7:G16)</f>
        <v>13.77</v>
      </c>
      <c r="H19" s="52">
        <f t="shared" si="17"/>
        <v>6.49</v>
      </c>
      <c r="I19" s="52">
        <f t="shared" si="17"/>
        <v>25.96</v>
      </c>
      <c r="J19" s="52">
        <f t="shared" si="17"/>
        <v>6.49</v>
      </c>
      <c r="K19" s="52">
        <f t="shared" si="17"/>
        <v>25.96</v>
      </c>
      <c r="L19" s="52">
        <f t="shared" si="17"/>
        <v>7.99</v>
      </c>
      <c r="M19" s="52">
        <f t="shared" si="17"/>
        <v>23.97</v>
      </c>
      <c r="N19" s="52">
        <f t="shared" si="17"/>
        <v>2.39</v>
      </c>
      <c r="O19" s="52">
        <f t="shared" si="17"/>
        <v>2.39</v>
      </c>
      <c r="P19" s="52">
        <f t="shared" si="17"/>
        <v>2.99</v>
      </c>
      <c r="Q19" s="52">
        <f t="shared" si="17"/>
        <v>5.98</v>
      </c>
      <c r="R19" s="52">
        <f t="shared" si="17"/>
        <v>9.49</v>
      </c>
      <c r="S19" s="52">
        <f t="shared" si="17"/>
        <v>9.49</v>
      </c>
      <c r="T19" s="52">
        <f t="shared" si="17"/>
        <v>18.989999999999998</v>
      </c>
      <c r="U19" s="52">
        <f t="shared" si="17"/>
        <v>37.979999999999997</v>
      </c>
      <c r="V19" s="52">
        <f t="shared" si="17"/>
        <v>16.989999999999998</v>
      </c>
      <c r="W19" s="52">
        <f t="shared" si="17"/>
        <v>33.979999999999997</v>
      </c>
      <c r="X19" s="52">
        <f t="shared" si="17"/>
        <v>3.79</v>
      </c>
      <c r="Y19" s="52">
        <f t="shared" si="17"/>
        <v>11.370000000000001</v>
      </c>
      <c r="Z19" s="52">
        <f t="shared" si="17"/>
        <v>5.99</v>
      </c>
      <c r="AA19" s="52">
        <f t="shared" si="17"/>
        <v>11.98</v>
      </c>
      <c r="AB19" s="52">
        <f t="shared" si="17"/>
        <v>6.99</v>
      </c>
      <c r="AC19" s="52">
        <f t="shared" si="17"/>
        <v>13.98</v>
      </c>
      <c r="AD19" s="52">
        <f t="shared" si="17"/>
        <v>12.99</v>
      </c>
      <c r="AE19" s="52">
        <f t="shared" si="17"/>
        <v>25.98</v>
      </c>
      <c r="AF19" s="52">
        <f t="shared" si="17"/>
        <v>7.99</v>
      </c>
      <c r="AG19" s="52">
        <f t="shared" si="17"/>
        <v>15.98</v>
      </c>
      <c r="AH19" s="52">
        <f t="shared" si="17"/>
        <v>27.99</v>
      </c>
      <c r="AI19" s="52">
        <f t="shared" si="17"/>
        <v>27.99</v>
      </c>
      <c r="AJ19" s="52">
        <f t="shared" si="17"/>
        <v>12.99</v>
      </c>
      <c r="AK19" s="52">
        <f t="shared" si="17"/>
        <v>51.96</v>
      </c>
      <c r="AL19" s="87">
        <f>MAX(AL7:AL16)</f>
        <v>293.46999999999997</v>
      </c>
    </row>
    <row r="20" spans="1:38" ht="11.25" x14ac:dyDescent="0.2">
      <c r="A20" s="144" t="s">
        <v>2</v>
      </c>
      <c r="B20" s="145"/>
      <c r="C20" s="145"/>
      <c r="D20" s="145"/>
      <c r="E20" s="146"/>
      <c r="F20" s="53">
        <f>MIN(F7:F16)</f>
        <v>3.49</v>
      </c>
      <c r="G20" s="53">
        <f t="shared" ref="G20:AK20" si="18">MIN(G7:G16)</f>
        <v>10.47</v>
      </c>
      <c r="H20" s="53">
        <f t="shared" si="18"/>
        <v>4.99</v>
      </c>
      <c r="I20" s="53">
        <f t="shared" si="18"/>
        <v>19.96</v>
      </c>
      <c r="J20" s="53">
        <f t="shared" si="18"/>
        <v>4.49</v>
      </c>
      <c r="K20" s="53">
        <f t="shared" si="18"/>
        <v>17.96</v>
      </c>
      <c r="L20" s="89">
        <f t="shared" si="18"/>
        <v>4.3899999999999997</v>
      </c>
      <c r="M20" s="53">
        <f t="shared" si="18"/>
        <v>13.169999999999998</v>
      </c>
      <c r="N20" s="53">
        <f t="shared" si="18"/>
        <v>0.99</v>
      </c>
      <c r="O20" s="53">
        <f t="shared" si="18"/>
        <v>0.99</v>
      </c>
      <c r="P20" s="53">
        <f t="shared" si="18"/>
        <v>1.79</v>
      </c>
      <c r="Q20" s="53">
        <f t="shared" si="18"/>
        <v>3.58</v>
      </c>
      <c r="R20" s="53">
        <f t="shared" si="18"/>
        <v>7.69</v>
      </c>
      <c r="S20" s="53">
        <f t="shared" si="18"/>
        <v>7.69</v>
      </c>
      <c r="T20" s="53">
        <f t="shared" si="18"/>
        <v>13.99</v>
      </c>
      <c r="U20" s="53">
        <f t="shared" si="18"/>
        <v>27.98</v>
      </c>
      <c r="V20" s="53">
        <f t="shared" si="18"/>
        <v>9.99</v>
      </c>
      <c r="W20" s="53">
        <f t="shared" si="18"/>
        <v>19.98</v>
      </c>
      <c r="X20" s="53">
        <f t="shared" si="18"/>
        <v>2.59</v>
      </c>
      <c r="Y20" s="53">
        <f t="shared" si="18"/>
        <v>7.77</v>
      </c>
      <c r="Z20" s="53">
        <f t="shared" si="18"/>
        <v>2.99</v>
      </c>
      <c r="AA20" s="53">
        <f t="shared" si="18"/>
        <v>5.98</v>
      </c>
      <c r="AB20" s="53">
        <f t="shared" si="18"/>
        <v>2.89</v>
      </c>
      <c r="AC20" s="53">
        <f t="shared" si="18"/>
        <v>5.78</v>
      </c>
      <c r="AD20" s="53">
        <f t="shared" si="18"/>
        <v>5.99</v>
      </c>
      <c r="AE20" s="53">
        <f t="shared" si="18"/>
        <v>11.98</v>
      </c>
      <c r="AF20" s="53">
        <f t="shared" si="18"/>
        <v>4.49</v>
      </c>
      <c r="AG20" s="53">
        <f t="shared" si="18"/>
        <v>8.98</v>
      </c>
      <c r="AH20" s="53">
        <f t="shared" si="18"/>
        <v>19.899999999999999</v>
      </c>
      <c r="AI20" s="53">
        <f t="shared" si="18"/>
        <v>19.899999999999999</v>
      </c>
      <c r="AJ20" s="53">
        <f t="shared" si="18"/>
        <v>9.49</v>
      </c>
      <c r="AK20" s="53">
        <f t="shared" si="18"/>
        <v>37.96</v>
      </c>
      <c r="AL20" s="53">
        <f>MIN(AL8:AL17)</f>
        <v>250.42</v>
      </c>
    </row>
    <row r="21" spans="1:38" ht="11.25" x14ac:dyDescent="0.2">
      <c r="A21" s="4" t="s">
        <v>0</v>
      </c>
      <c r="B21" s="5"/>
      <c r="C21" s="13"/>
      <c r="D21" s="13"/>
      <c r="E21" s="13"/>
      <c r="F21" s="13"/>
      <c r="G21" s="13"/>
      <c r="H21" s="13"/>
      <c r="I21" s="13"/>
      <c r="J21" s="6" t="s">
        <v>13</v>
      </c>
      <c r="K21" s="6"/>
      <c r="L21" s="6"/>
      <c r="M21" s="6"/>
      <c r="N21" s="7"/>
      <c r="O21" s="10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ht="11.25" x14ac:dyDescent="0.2">
      <c r="A22" s="17"/>
      <c r="B22" s="18"/>
      <c r="C22" s="18"/>
      <c r="D22" s="19"/>
      <c r="E22" s="20"/>
      <c r="F22" s="20"/>
      <c r="G22" s="20"/>
      <c r="H22" s="21"/>
      <c r="I22" s="21"/>
      <c r="J22" s="21"/>
      <c r="K22" s="21"/>
      <c r="L22" s="21"/>
      <c r="M22" s="21"/>
      <c r="N22" s="22"/>
      <c r="O22" s="22"/>
    </row>
    <row r="23" spans="1:38" ht="11.25" x14ac:dyDescent="0.2">
      <c r="A23" s="17"/>
      <c r="B23" s="18"/>
      <c r="C23" s="18"/>
      <c r="D23" s="19"/>
      <c r="E23" s="20"/>
      <c r="F23" s="20"/>
      <c r="G23" s="20"/>
      <c r="H23" s="21"/>
      <c r="I23" s="21"/>
      <c r="J23" s="21"/>
      <c r="K23" s="21"/>
      <c r="L23" s="21"/>
      <c r="M23" s="21"/>
      <c r="N23" s="22"/>
      <c r="O23" s="22"/>
    </row>
    <row r="24" spans="1:38" ht="11.25" x14ac:dyDescent="0.2">
      <c r="A24" s="17"/>
      <c r="B24" s="18"/>
      <c r="C24" s="18"/>
      <c r="D24" s="19"/>
      <c r="E24" s="20"/>
      <c r="F24" s="20"/>
      <c r="G24" s="20"/>
      <c r="H24" s="21"/>
      <c r="I24" s="21"/>
      <c r="J24" s="21"/>
      <c r="K24" s="21"/>
      <c r="L24" s="21"/>
      <c r="M24" s="21"/>
      <c r="N24" s="22"/>
      <c r="O24" s="22"/>
    </row>
    <row r="25" spans="1:38" ht="11.25" x14ac:dyDescent="0.2">
      <c r="A25" s="17"/>
      <c r="B25" s="18"/>
      <c r="C25" s="18"/>
      <c r="D25" s="19"/>
      <c r="E25" s="20"/>
      <c r="F25" s="20"/>
      <c r="G25" s="20"/>
      <c r="H25" s="21"/>
      <c r="I25" s="21"/>
      <c r="J25" s="21"/>
      <c r="K25" s="21"/>
      <c r="L25" s="23"/>
      <c r="M25" s="23"/>
      <c r="N25" s="22"/>
      <c r="O25" s="22"/>
    </row>
    <row r="26" spans="1:38" ht="11.25" x14ac:dyDescent="0.2">
      <c r="A26" s="17"/>
      <c r="B26" s="18"/>
      <c r="C26" s="18"/>
      <c r="D26" s="19"/>
      <c r="E26" s="20"/>
      <c r="F26" s="20"/>
      <c r="G26" s="20"/>
      <c r="H26" s="21"/>
      <c r="I26" s="21"/>
      <c r="J26" s="21"/>
      <c r="K26" s="21"/>
      <c r="L26" s="23"/>
      <c r="M26" s="23"/>
      <c r="N26" s="22"/>
      <c r="O26" s="22"/>
    </row>
    <row r="27" spans="1:38" ht="11.25" x14ac:dyDescent="0.2">
      <c r="A27" s="17"/>
      <c r="B27" s="18"/>
      <c r="C27" s="18"/>
      <c r="D27" s="19"/>
      <c r="E27" s="20"/>
      <c r="F27" s="20"/>
      <c r="G27" s="20"/>
      <c r="H27" s="21"/>
      <c r="I27" s="21"/>
      <c r="J27" s="21"/>
      <c r="K27" s="21"/>
      <c r="L27" s="23"/>
      <c r="M27" s="23"/>
      <c r="N27" s="22"/>
      <c r="O27" s="22"/>
    </row>
    <row r="28" spans="1:38" ht="11.25" x14ac:dyDescent="0.2">
      <c r="A28" s="17"/>
      <c r="B28" s="18"/>
      <c r="C28" s="18"/>
      <c r="D28" s="19"/>
      <c r="E28" s="20"/>
      <c r="F28" s="20"/>
      <c r="G28" s="20"/>
      <c r="H28" s="21"/>
      <c r="I28" s="21"/>
      <c r="J28" s="23"/>
      <c r="K28" s="23"/>
      <c r="L28" s="23"/>
      <c r="M28" s="23"/>
      <c r="N28" s="22"/>
      <c r="O28" s="22"/>
    </row>
    <row r="29" spans="1:38" ht="11.25" x14ac:dyDescent="0.2">
      <c r="A29" s="17"/>
      <c r="B29" s="18"/>
      <c r="C29" s="18"/>
      <c r="D29" s="19"/>
      <c r="E29" s="20"/>
      <c r="F29" s="20"/>
      <c r="G29" s="20"/>
      <c r="H29" s="21"/>
      <c r="I29" s="21"/>
      <c r="J29" s="23"/>
      <c r="K29" s="23"/>
      <c r="L29" s="23"/>
      <c r="M29" s="23"/>
      <c r="N29" s="22"/>
      <c r="O29" s="22"/>
      <c r="P29" s="2"/>
      <c r="Q29" s="2"/>
    </row>
    <row r="30" spans="1:38" ht="11.25" x14ac:dyDescent="0.2">
      <c r="A30" s="17"/>
      <c r="B30" s="24"/>
      <c r="C30" s="18"/>
      <c r="D30" s="19"/>
      <c r="E30" s="20"/>
      <c r="F30" s="20"/>
      <c r="G30" s="20"/>
      <c r="H30" s="21"/>
      <c r="I30" s="21"/>
      <c r="J30" s="21"/>
      <c r="K30" s="21"/>
      <c r="L30" s="23"/>
      <c r="M30" s="23"/>
      <c r="N30" s="21"/>
      <c r="O30" s="21"/>
    </row>
    <row r="31" spans="1:38" ht="11.25" x14ac:dyDescent="0.2">
      <c r="A31" s="17"/>
      <c r="B31" s="18"/>
      <c r="C31" s="18"/>
      <c r="D31" s="19"/>
      <c r="E31" s="19"/>
      <c r="F31" s="19"/>
      <c r="G31" s="19"/>
      <c r="H31" s="21"/>
      <c r="I31" s="21"/>
      <c r="J31" s="21"/>
      <c r="K31" s="21"/>
      <c r="L31" s="23"/>
      <c r="M31" s="23"/>
      <c r="N31" s="21"/>
      <c r="O31" s="21"/>
    </row>
    <row r="32" spans="1:38" ht="12.75" customHeight="1" x14ac:dyDescent="0.2">
      <c r="A32" s="17"/>
      <c r="B32" s="18"/>
      <c r="C32" s="18"/>
      <c r="D32" s="1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</row>
    <row r="33" spans="1:17" ht="11.25" x14ac:dyDescent="0.2">
      <c r="A33" s="17"/>
      <c r="B33" s="18"/>
      <c r="C33" s="18"/>
      <c r="D33" s="19"/>
      <c r="E33" s="20"/>
      <c r="F33" s="20"/>
      <c r="G33" s="20"/>
      <c r="H33" s="21"/>
      <c r="I33" s="21"/>
      <c r="J33" s="21"/>
      <c r="K33" s="21"/>
      <c r="L33" s="21"/>
      <c r="M33" s="21"/>
      <c r="N33" s="22"/>
      <c r="O33" s="22"/>
    </row>
    <row r="34" spans="1:17" ht="11.25" x14ac:dyDescent="0.2">
      <c r="A34" s="17"/>
      <c r="B34" s="18"/>
      <c r="C34" s="18"/>
      <c r="D34" s="25"/>
      <c r="E34" s="25"/>
      <c r="F34" s="25"/>
      <c r="G34" s="25"/>
      <c r="H34" s="21"/>
      <c r="I34" s="21"/>
      <c r="J34" s="26"/>
      <c r="K34" s="26"/>
      <c r="L34" s="21"/>
      <c r="M34" s="21"/>
      <c r="N34" s="22"/>
      <c r="O34" s="22"/>
    </row>
    <row r="35" spans="1:17" ht="11.25" x14ac:dyDescent="0.2">
      <c r="A35" s="17"/>
      <c r="B35" s="18"/>
      <c r="C35" s="18"/>
      <c r="D35" s="25"/>
      <c r="E35" s="25"/>
      <c r="F35" s="25"/>
      <c r="G35" s="25"/>
      <c r="H35" s="21"/>
      <c r="I35" s="21"/>
      <c r="J35" s="26"/>
      <c r="K35" s="26"/>
      <c r="L35" s="21"/>
      <c r="M35" s="21"/>
      <c r="N35" s="22"/>
      <c r="O35" s="22"/>
    </row>
    <row r="36" spans="1:17" ht="11.25" x14ac:dyDescent="0.2">
      <c r="A36" s="17"/>
      <c r="B36" s="18"/>
      <c r="C36" s="18"/>
      <c r="D36" s="25"/>
      <c r="E36" s="25"/>
      <c r="F36" s="25"/>
      <c r="G36" s="25"/>
      <c r="H36" s="21"/>
      <c r="I36" s="21"/>
      <c r="J36" s="26"/>
      <c r="K36" s="26"/>
      <c r="L36" s="21"/>
      <c r="M36" s="21"/>
      <c r="N36" s="22"/>
      <c r="O36" s="22"/>
    </row>
    <row r="37" spans="1:17" ht="11.25" x14ac:dyDescent="0.2">
      <c r="A37" s="17"/>
      <c r="B37" s="18"/>
      <c r="C37" s="18"/>
      <c r="D37" s="25"/>
      <c r="E37" s="25"/>
      <c r="F37" s="25"/>
      <c r="G37" s="25"/>
      <c r="H37" s="21"/>
      <c r="I37" s="21"/>
      <c r="J37" s="21"/>
      <c r="K37" s="21"/>
      <c r="L37" s="21"/>
      <c r="M37" s="21"/>
      <c r="N37" s="22"/>
      <c r="O37" s="22"/>
    </row>
    <row r="38" spans="1:17" ht="11.25" x14ac:dyDescent="0.2">
      <c r="A38" s="17"/>
      <c r="B38" s="18"/>
      <c r="C38" s="18"/>
      <c r="D38" s="19"/>
      <c r="E38" s="20"/>
      <c r="F38" s="20"/>
      <c r="G38" s="20"/>
      <c r="H38" s="21"/>
      <c r="I38" s="21"/>
      <c r="J38" s="21"/>
      <c r="K38" s="21"/>
      <c r="L38" s="21"/>
      <c r="M38" s="21"/>
      <c r="N38" s="22"/>
      <c r="O38" s="22"/>
    </row>
    <row r="39" spans="1:17" ht="11.25" x14ac:dyDescent="0.2">
      <c r="A39" s="17"/>
      <c r="B39" s="18"/>
      <c r="C39" s="18"/>
      <c r="D39" s="19"/>
      <c r="E39" s="20"/>
      <c r="F39" s="20"/>
      <c r="G39" s="20"/>
      <c r="H39" s="23"/>
      <c r="I39" s="23"/>
      <c r="J39" s="23"/>
      <c r="K39" s="23"/>
      <c r="L39" s="23"/>
      <c r="M39" s="23"/>
      <c r="N39" s="23"/>
      <c r="O39" s="23"/>
    </row>
    <row r="40" spans="1:17" ht="11.25" x14ac:dyDescent="0.2">
      <c r="A40" s="17"/>
      <c r="B40" s="18"/>
      <c r="C40" s="18"/>
      <c r="D40" s="19"/>
      <c r="E40" s="20"/>
      <c r="F40" s="20"/>
      <c r="G40" s="20"/>
      <c r="H40" s="23"/>
      <c r="I40" s="23"/>
      <c r="J40" s="23"/>
      <c r="K40" s="23"/>
      <c r="L40" s="27"/>
      <c r="M40" s="27"/>
      <c r="N40" s="23"/>
      <c r="O40" s="23"/>
    </row>
    <row r="41" spans="1:17" ht="11.25" x14ac:dyDescent="0.2">
      <c r="A41" s="17"/>
      <c r="B41" s="18"/>
      <c r="C41" s="18"/>
      <c r="D41" s="19"/>
      <c r="E41" s="20"/>
      <c r="F41" s="20"/>
      <c r="G41" s="20"/>
      <c r="H41" s="23"/>
      <c r="I41" s="23"/>
      <c r="J41" s="23"/>
      <c r="K41" s="23"/>
      <c r="L41" s="28"/>
      <c r="M41" s="28"/>
      <c r="N41" s="23"/>
      <c r="O41" s="23"/>
    </row>
    <row r="42" spans="1:17" ht="11.25" x14ac:dyDescent="0.2">
      <c r="A42" s="17"/>
      <c r="B42" s="18"/>
      <c r="C42" s="18"/>
      <c r="D42" s="19"/>
      <c r="E42" s="20"/>
      <c r="F42" s="20"/>
      <c r="G42" s="20"/>
      <c r="H42" s="23"/>
      <c r="I42" s="23"/>
      <c r="J42" s="23"/>
      <c r="K42" s="23"/>
      <c r="L42" s="28"/>
      <c r="M42" s="28"/>
      <c r="N42" s="23"/>
      <c r="O42" s="23"/>
    </row>
    <row r="43" spans="1:17" ht="11.25" x14ac:dyDescent="0.2">
      <c r="A43" s="17"/>
      <c r="B43" s="18"/>
      <c r="C43" s="18"/>
      <c r="D43" s="19"/>
      <c r="E43" s="20"/>
      <c r="F43" s="20"/>
      <c r="G43" s="20"/>
      <c r="H43" s="23"/>
      <c r="I43" s="23"/>
      <c r="J43" s="28"/>
      <c r="K43" s="28"/>
      <c r="L43" s="28"/>
      <c r="M43" s="28"/>
      <c r="N43" s="23"/>
      <c r="O43" s="23"/>
    </row>
    <row r="44" spans="1:17" ht="11.25" x14ac:dyDescent="0.2">
      <c r="A44" s="17"/>
      <c r="B44" s="18"/>
      <c r="C44" s="18"/>
      <c r="D44" s="19"/>
      <c r="E44" s="20"/>
      <c r="F44" s="20"/>
      <c r="G44" s="20"/>
      <c r="H44" s="23"/>
      <c r="I44" s="23"/>
      <c r="J44" s="28"/>
      <c r="K44" s="28"/>
      <c r="L44" s="28"/>
      <c r="M44" s="28"/>
      <c r="N44" s="28"/>
      <c r="O44" s="28"/>
      <c r="P44" s="29"/>
      <c r="Q44" s="29"/>
    </row>
    <row r="45" spans="1:17" ht="11.25" x14ac:dyDescent="0.2">
      <c r="A45" s="17"/>
      <c r="B45" s="18"/>
      <c r="C45" s="18"/>
      <c r="D45" s="19"/>
      <c r="E45" s="20"/>
      <c r="F45" s="20"/>
      <c r="G45" s="20"/>
      <c r="H45" s="23"/>
      <c r="I45" s="23"/>
      <c r="J45" s="28"/>
      <c r="K45" s="28"/>
      <c r="L45" s="28"/>
      <c r="M45" s="28"/>
      <c r="N45" s="28"/>
      <c r="O45" s="28"/>
    </row>
    <row r="46" spans="1:17" ht="11.25" x14ac:dyDescent="0.2">
      <c r="A46" s="17"/>
      <c r="B46" s="18"/>
      <c r="C46" s="18"/>
      <c r="D46" s="19"/>
      <c r="E46" s="20"/>
      <c r="F46" s="20"/>
      <c r="G46" s="20"/>
      <c r="H46" s="23"/>
      <c r="I46" s="23"/>
      <c r="J46" s="23"/>
      <c r="K46" s="23"/>
      <c r="L46" s="23"/>
      <c r="M46" s="23"/>
      <c r="N46" s="28"/>
      <c r="O46" s="28"/>
    </row>
    <row r="47" spans="1:17" ht="11.25" x14ac:dyDescent="0.2">
      <c r="A47" s="17"/>
      <c r="B47" s="18"/>
      <c r="C47" s="18"/>
      <c r="D47" s="19"/>
      <c r="E47" s="20"/>
      <c r="F47" s="20"/>
      <c r="G47" s="20"/>
      <c r="H47" s="23"/>
      <c r="I47" s="23"/>
      <c r="J47" s="23"/>
      <c r="K47" s="23"/>
      <c r="L47" s="23"/>
      <c r="M47" s="23"/>
      <c r="N47" s="28"/>
      <c r="O47" s="28"/>
    </row>
    <row r="48" spans="1:17" ht="11.25" x14ac:dyDescent="0.2">
      <c r="A48" s="17"/>
      <c r="B48" s="18"/>
      <c r="C48" s="18"/>
      <c r="D48" s="19"/>
      <c r="E48" s="20"/>
      <c r="F48" s="20"/>
      <c r="G48" s="20"/>
      <c r="H48" s="23"/>
      <c r="I48" s="23"/>
      <c r="J48" s="23"/>
      <c r="K48" s="23"/>
      <c r="L48" s="23"/>
      <c r="M48" s="23"/>
      <c r="N48" s="23"/>
      <c r="O48" s="23"/>
    </row>
    <row r="49" spans="1:17" ht="11.25" x14ac:dyDescent="0.2">
      <c r="A49" s="17"/>
      <c r="B49" s="18"/>
      <c r="C49" s="18"/>
      <c r="D49" s="19"/>
      <c r="E49" s="20"/>
      <c r="F49" s="20"/>
      <c r="G49" s="20"/>
      <c r="H49" s="23"/>
      <c r="I49" s="23"/>
      <c r="J49" s="23"/>
      <c r="K49" s="23"/>
      <c r="L49" s="23"/>
      <c r="M49" s="23"/>
      <c r="N49" s="28"/>
      <c r="O49" s="28"/>
    </row>
    <row r="50" spans="1:17" ht="11.25" x14ac:dyDescent="0.2">
      <c r="A50" s="17"/>
      <c r="B50" s="18"/>
      <c r="C50" s="18"/>
      <c r="D50" s="19"/>
      <c r="E50" s="20"/>
      <c r="F50" s="20"/>
      <c r="G50" s="20"/>
      <c r="H50" s="23"/>
      <c r="I50" s="23"/>
      <c r="J50" s="23"/>
      <c r="K50" s="23"/>
      <c r="L50" s="23"/>
      <c r="M50" s="23"/>
      <c r="N50" s="28"/>
      <c r="O50" s="28"/>
    </row>
    <row r="51" spans="1:17" ht="11.25" x14ac:dyDescent="0.2">
      <c r="A51" s="17"/>
      <c r="B51" s="18"/>
      <c r="C51" s="18"/>
      <c r="D51" s="19"/>
      <c r="E51" s="20"/>
      <c r="F51" s="20"/>
      <c r="G51" s="20"/>
      <c r="H51" s="23"/>
      <c r="I51" s="23"/>
      <c r="J51" s="23"/>
      <c r="K51" s="23"/>
      <c r="L51" s="23"/>
      <c r="M51" s="23"/>
      <c r="N51" s="23"/>
      <c r="O51" s="23"/>
    </row>
    <row r="52" spans="1:17" ht="11.25" x14ac:dyDescent="0.2">
      <c r="A52" s="17"/>
      <c r="B52" s="18"/>
      <c r="C52" s="18"/>
      <c r="D52" s="19"/>
      <c r="E52" s="20"/>
      <c r="F52" s="20"/>
      <c r="G52" s="20"/>
      <c r="H52" s="23"/>
      <c r="I52" s="23"/>
      <c r="J52" s="23"/>
      <c r="K52" s="23"/>
      <c r="L52" s="23"/>
      <c r="M52" s="23"/>
      <c r="N52" s="28"/>
      <c r="O52" s="28"/>
    </row>
    <row r="53" spans="1:17" ht="11.25" x14ac:dyDescent="0.2">
      <c r="A53" s="17"/>
      <c r="B53" s="30"/>
      <c r="C53" s="18"/>
      <c r="D53" s="31"/>
      <c r="E53" s="32"/>
      <c r="F53" s="32"/>
      <c r="G53" s="32"/>
      <c r="H53" s="23"/>
      <c r="I53" s="23"/>
      <c r="J53" s="23"/>
      <c r="K53" s="23"/>
      <c r="L53" s="23"/>
      <c r="M53" s="23"/>
      <c r="N53" s="28"/>
      <c r="O53" s="28"/>
    </row>
    <row r="54" spans="1:17" ht="11.25" x14ac:dyDescent="0.2">
      <c r="A54" s="17"/>
      <c r="B54" s="30"/>
      <c r="C54" s="30"/>
      <c r="D54" s="31"/>
      <c r="E54" s="32"/>
      <c r="F54" s="32"/>
      <c r="G54" s="32"/>
      <c r="H54" s="23"/>
      <c r="I54" s="23"/>
      <c r="J54" s="23"/>
      <c r="K54" s="23"/>
      <c r="L54" s="23"/>
      <c r="M54" s="23"/>
      <c r="N54" s="28"/>
      <c r="O54" s="28"/>
    </row>
    <row r="55" spans="1:17" ht="11.25" x14ac:dyDescent="0.2">
      <c r="A55" s="17"/>
      <c r="B55" s="18"/>
      <c r="C55" s="18"/>
      <c r="D55" s="19"/>
      <c r="E55" s="20"/>
      <c r="F55" s="20"/>
      <c r="G55" s="20"/>
      <c r="H55" s="23"/>
      <c r="I55" s="23"/>
      <c r="J55" s="23"/>
      <c r="K55" s="23"/>
      <c r="L55" s="23"/>
      <c r="M55" s="23"/>
      <c r="N55" s="28"/>
      <c r="O55" s="28"/>
    </row>
    <row r="56" spans="1:17" ht="11.25" x14ac:dyDescent="0.2">
      <c r="A56" s="17"/>
      <c r="B56" s="18"/>
      <c r="C56" s="18"/>
      <c r="D56" s="19"/>
      <c r="E56" s="20"/>
      <c r="F56" s="20"/>
      <c r="G56" s="20"/>
      <c r="H56" s="23"/>
      <c r="I56" s="23"/>
      <c r="J56" s="23"/>
      <c r="K56" s="23"/>
      <c r="L56" s="23"/>
      <c r="M56" s="23"/>
      <c r="N56" s="28"/>
      <c r="O56" s="28"/>
    </row>
    <row r="57" spans="1:17" ht="11.25" x14ac:dyDescent="0.2">
      <c r="A57" s="17"/>
      <c r="B57" s="18"/>
      <c r="C57" s="18"/>
      <c r="D57" s="19"/>
      <c r="E57" s="20"/>
      <c r="F57" s="20"/>
      <c r="G57" s="20"/>
      <c r="H57" s="23"/>
      <c r="I57" s="23"/>
      <c r="J57" s="23"/>
      <c r="K57" s="23"/>
      <c r="L57" s="23"/>
      <c r="M57" s="23"/>
      <c r="N57" s="28"/>
      <c r="O57" s="28"/>
    </row>
    <row r="58" spans="1:17" ht="15" customHeight="1" x14ac:dyDescent="0.2">
      <c r="A58" s="139"/>
      <c r="B58" s="139"/>
      <c r="C58" s="139"/>
      <c r="D58" s="139"/>
      <c r="E58" s="139"/>
      <c r="F58" s="33"/>
      <c r="G58" s="33"/>
      <c r="H58" s="34"/>
      <c r="I58" s="34"/>
      <c r="J58" s="34"/>
      <c r="K58" s="34"/>
      <c r="L58" s="34"/>
      <c r="M58" s="34"/>
      <c r="N58" s="34"/>
      <c r="O58" s="34"/>
      <c r="P58" s="2"/>
      <c r="Q58" s="2"/>
    </row>
    <row r="59" spans="1:17" ht="12.75" customHeight="1" x14ac:dyDescent="0.2">
      <c r="A59" s="140"/>
      <c r="B59" s="140"/>
      <c r="C59" s="35"/>
      <c r="D59" s="36"/>
      <c r="E59" s="36"/>
      <c r="F59" s="36"/>
      <c r="G59" s="36"/>
      <c r="H59" s="36"/>
      <c r="I59" s="36"/>
      <c r="J59" s="141"/>
      <c r="K59" s="141"/>
      <c r="L59" s="141"/>
      <c r="M59" s="141"/>
      <c r="N59" s="141"/>
      <c r="O59" s="8"/>
    </row>
    <row r="60" spans="1:17" ht="11.25" x14ac:dyDescent="0.2">
      <c r="A60" s="37"/>
      <c r="B60" s="38"/>
      <c r="C60" s="39"/>
      <c r="D60" s="40"/>
      <c r="E60" s="40"/>
      <c r="F60" s="40"/>
      <c r="G60" s="40"/>
      <c r="H60" s="40"/>
      <c r="I60" s="40"/>
      <c r="J60" s="40"/>
      <c r="K60" s="40"/>
      <c r="L60" s="1"/>
      <c r="M60" s="1"/>
      <c r="N60" s="2"/>
      <c r="O60" s="2"/>
    </row>
    <row r="61" spans="1:17" s="42" customFormat="1" ht="11.25" x14ac:dyDescent="0.2">
      <c r="A61" s="3"/>
      <c r="B61" s="41"/>
      <c r="C61" s="41"/>
      <c r="N61" s="3"/>
      <c r="O61" s="3"/>
      <c r="P61" s="3"/>
      <c r="Q61" s="3"/>
    </row>
    <row r="62" spans="1:17" s="42" customFormat="1" ht="11.25" x14ac:dyDescent="0.2">
      <c r="A62" s="3"/>
      <c r="B62" s="41"/>
      <c r="C62" s="41"/>
      <c r="N62" s="3"/>
      <c r="O62" s="3"/>
      <c r="P62" s="3"/>
      <c r="Q62" s="3"/>
    </row>
    <row r="63" spans="1:17" s="42" customFormat="1" ht="11.25" x14ac:dyDescent="0.2">
      <c r="A63" s="3"/>
      <c r="B63" s="41"/>
      <c r="C63" s="41"/>
      <c r="N63" s="3"/>
      <c r="O63" s="3"/>
      <c r="P63" s="3"/>
      <c r="Q63" s="3"/>
    </row>
    <row r="64" spans="1:17" s="42" customFormat="1" ht="11.25" x14ac:dyDescent="0.2">
      <c r="A64" s="3"/>
      <c r="B64" s="41"/>
      <c r="C64" s="3"/>
      <c r="N64" s="3"/>
      <c r="O64" s="3"/>
      <c r="P64" s="3"/>
      <c r="Q64" s="3"/>
    </row>
    <row r="65" spans="1:17" s="42" customFormat="1" ht="11.25" x14ac:dyDescent="0.2">
      <c r="A65" s="3"/>
      <c r="B65" s="41"/>
      <c r="C65" s="3"/>
      <c r="N65" s="3"/>
      <c r="O65" s="3"/>
      <c r="P65" s="3"/>
      <c r="Q65" s="3"/>
    </row>
    <row r="66" spans="1:17" s="42" customFormat="1" ht="20.45" customHeight="1" x14ac:dyDescent="0.25">
      <c r="A66" s="3"/>
      <c r="B66" s="41"/>
      <c r="C66" s="43"/>
      <c r="N66" s="3"/>
      <c r="O66" s="3"/>
      <c r="P66" s="3"/>
      <c r="Q66" s="3"/>
    </row>
    <row r="67" spans="1:17" s="42" customFormat="1" ht="20.45" customHeight="1" x14ac:dyDescent="0.25">
      <c r="A67" s="3"/>
      <c r="B67" s="41"/>
      <c r="C67" s="43"/>
      <c r="N67" s="3"/>
      <c r="O67" s="3"/>
      <c r="P67" s="3"/>
      <c r="Q67" s="3"/>
    </row>
    <row r="68" spans="1:17" s="42" customFormat="1" ht="20.45" customHeight="1" x14ac:dyDescent="0.25">
      <c r="A68" s="3"/>
      <c r="B68" s="41"/>
      <c r="C68" s="43"/>
      <c r="D68" s="3"/>
      <c r="E68" s="41"/>
      <c r="F68" s="41"/>
      <c r="G68" s="41"/>
      <c r="H68" s="41"/>
      <c r="I68" s="41"/>
      <c r="N68" s="3"/>
      <c r="O68" s="3"/>
      <c r="P68" s="3"/>
      <c r="Q68" s="3"/>
    </row>
    <row r="69" spans="1:17" s="42" customFormat="1" ht="20.45" customHeight="1" x14ac:dyDescent="0.2">
      <c r="H69" s="3"/>
      <c r="I69" s="3"/>
    </row>
    <row r="70" spans="1:17" s="42" customFormat="1" ht="20.45" customHeight="1" x14ac:dyDescent="0.2">
      <c r="E70" s="44"/>
      <c r="F70" s="44"/>
      <c r="G70" s="44"/>
      <c r="H70" s="41"/>
      <c r="I70" s="41"/>
      <c r="J70" s="3"/>
      <c r="K70" s="3"/>
      <c r="N70" s="3"/>
      <c r="O70" s="3"/>
      <c r="P70" s="3"/>
      <c r="Q70" s="3"/>
    </row>
    <row r="71" spans="1:17" ht="20.45" customHeight="1" x14ac:dyDescent="0.2">
      <c r="C71" s="3"/>
      <c r="D71" s="3"/>
      <c r="E71" s="3"/>
      <c r="F71" s="3"/>
      <c r="G71" s="3"/>
      <c r="H71" s="3"/>
      <c r="I71" s="3"/>
      <c r="L71" s="3"/>
      <c r="M71" s="3"/>
    </row>
    <row r="72" spans="1:17" ht="20.45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5" spans="1:17" ht="20.45" customHeight="1" x14ac:dyDescent="0.2">
      <c r="B75" s="45"/>
    </row>
  </sheetData>
  <sheetProtection selectLockedCells="1" selectUnlockedCells="1"/>
  <sortState xmlns:xlrd2="http://schemas.microsoft.com/office/spreadsheetml/2017/richdata2" ref="A7:AA19">
    <sortCondition ref="H6"/>
  </sortState>
  <mergeCells count="8">
    <mergeCell ref="A58:E58"/>
    <mergeCell ref="A59:B59"/>
    <mergeCell ref="J59:N59"/>
    <mergeCell ref="A1:N4"/>
    <mergeCell ref="A20:E20"/>
    <mergeCell ref="A19:E19"/>
    <mergeCell ref="B18:AL18"/>
    <mergeCell ref="A5:AL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AF39"/>
  <sheetViews>
    <sheetView topLeftCell="A7" zoomScaleNormal="100" workbookViewId="0">
      <selection activeCell="B49" sqref="B49"/>
    </sheetView>
  </sheetViews>
  <sheetFormatPr defaultRowHeight="12.75" x14ac:dyDescent="0.2"/>
  <cols>
    <col min="1" max="1" width="4.28515625" customWidth="1"/>
    <col min="2" max="2" width="29.42578125" customWidth="1"/>
    <col min="3" max="3" width="11.42578125" customWidth="1"/>
    <col min="4" max="4" width="9.7109375" customWidth="1"/>
    <col min="5" max="5" width="7.85546875" customWidth="1"/>
    <col min="8" max="8" width="11" customWidth="1"/>
    <col min="9" max="9" width="9.140625" customWidth="1"/>
    <col min="12" max="12" width="10.5703125" customWidth="1"/>
    <col min="18" max="18" width="9.5703125" customWidth="1"/>
    <col min="24" max="24" width="10.5703125" customWidth="1"/>
  </cols>
  <sheetData>
    <row r="7" spans="1:32" ht="15.75" x14ac:dyDescent="0.25">
      <c r="B7" s="167" t="s">
        <v>73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32" ht="14.25" x14ac:dyDescent="0.2">
      <c r="B8" s="168" t="s">
        <v>182</v>
      </c>
      <c r="C8" s="168"/>
      <c r="D8" s="168"/>
      <c r="E8" s="168"/>
      <c r="F8" s="168"/>
      <c r="G8" s="168"/>
      <c r="H8" s="168"/>
      <c r="I8" s="168"/>
      <c r="J8" s="168"/>
      <c r="K8" s="168"/>
    </row>
    <row r="9" spans="1:32" ht="12.75" customHeight="1" x14ac:dyDescent="0.2">
      <c r="A9" s="175" t="s">
        <v>97</v>
      </c>
      <c r="B9" s="169" t="s">
        <v>74</v>
      </c>
      <c r="C9" s="170" t="s">
        <v>83</v>
      </c>
      <c r="D9" s="170"/>
      <c r="E9" s="170"/>
      <c r="F9" s="170" t="s">
        <v>86</v>
      </c>
      <c r="G9" s="170"/>
      <c r="H9" s="170"/>
      <c r="I9" s="170" t="s">
        <v>115</v>
      </c>
      <c r="J9" s="170"/>
      <c r="K9" s="170"/>
      <c r="L9" s="170" t="s">
        <v>88</v>
      </c>
      <c r="M9" s="170"/>
      <c r="N9" s="170"/>
      <c r="O9" s="170" t="s">
        <v>116</v>
      </c>
      <c r="P9" s="170"/>
      <c r="Q9" s="170"/>
      <c r="R9" s="170" t="s">
        <v>117</v>
      </c>
      <c r="S9" s="170"/>
      <c r="T9" s="170"/>
      <c r="U9" s="170" t="s">
        <v>90</v>
      </c>
      <c r="V9" s="170"/>
      <c r="W9" s="170"/>
      <c r="X9" s="171" t="s">
        <v>91</v>
      </c>
      <c r="Y9" s="171"/>
      <c r="Z9" s="171"/>
      <c r="AA9" s="170" t="s">
        <v>92</v>
      </c>
      <c r="AB9" s="170"/>
      <c r="AC9" s="170"/>
      <c r="AD9" s="178" t="s">
        <v>93</v>
      </c>
      <c r="AE9" s="178"/>
      <c r="AF9" s="178"/>
    </row>
    <row r="10" spans="1:32" ht="26.25" customHeight="1" x14ac:dyDescent="0.2">
      <c r="A10" s="175"/>
      <c r="B10" s="169"/>
      <c r="C10" s="90" t="s">
        <v>84</v>
      </c>
      <c r="D10" s="90" t="s">
        <v>95</v>
      </c>
      <c r="E10" s="90" t="s">
        <v>96</v>
      </c>
      <c r="F10" s="90" t="s">
        <v>84</v>
      </c>
      <c r="G10" s="90" t="s">
        <v>95</v>
      </c>
      <c r="H10" s="90" t="s">
        <v>85</v>
      </c>
      <c r="I10" s="90" t="s">
        <v>84</v>
      </c>
      <c r="J10" s="90" t="s">
        <v>95</v>
      </c>
      <c r="K10" s="90" t="s">
        <v>85</v>
      </c>
      <c r="L10" s="90" t="s">
        <v>84</v>
      </c>
      <c r="M10" s="90" t="s">
        <v>95</v>
      </c>
      <c r="N10" s="90" t="s">
        <v>85</v>
      </c>
      <c r="O10" s="90" t="s">
        <v>84</v>
      </c>
      <c r="P10" s="90" t="s">
        <v>95</v>
      </c>
      <c r="Q10" s="90" t="s">
        <v>85</v>
      </c>
      <c r="R10" s="90" t="s">
        <v>84</v>
      </c>
      <c r="S10" s="90" t="s">
        <v>95</v>
      </c>
      <c r="T10" s="90" t="s">
        <v>85</v>
      </c>
      <c r="U10" s="90" t="s">
        <v>84</v>
      </c>
      <c r="V10" s="90" t="s">
        <v>95</v>
      </c>
      <c r="W10" s="90" t="s">
        <v>85</v>
      </c>
      <c r="X10" s="90" t="s">
        <v>84</v>
      </c>
      <c r="Y10" s="90" t="s">
        <v>95</v>
      </c>
      <c r="Z10" s="90" t="s">
        <v>85</v>
      </c>
      <c r="AA10" s="90" t="s">
        <v>84</v>
      </c>
      <c r="AB10" s="90" t="s">
        <v>95</v>
      </c>
      <c r="AC10" s="90" t="s">
        <v>85</v>
      </c>
      <c r="AD10" s="90" t="s">
        <v>84</v>
      </c>
      <c r="AE10" s="90" t="s">
        <v>95</v>
      </c>
      <c r="AF10" s="90" t="s">
        <v>85</v>
      </c>
    </row>
    <row r="11" spans="1:32" x14ac:dyDescent="0.2">
      <c r="A11" s="9">
        <v>1</v>
      </c>
      <c r="B11" s="9" t="s">
        <v>75</v>
      </c>
      <c r="C11" s="9" t="s">
        <v>118</v>
      </c>
      <c r="D11" s="9">
        <v>3.69</v>
      </c>
      <c r="E11" s="9">
        <f>D11*3</f>
        <v>11.07</v>
      </c>
      <c r="F11" s="9" t="s">
        <v>118</v>
      </c>
      <c r="G11" s="9">
        <v>4.49</v>
      </c>
      <c r="H11" s="9">
        <f>G11*3</f>
        <v>13.47</v>
      </c>
      <c r="I11" s="9" t="s">
        <v>118</v>
      </c>
      <c r="J11" s="9">
        <v>3.99</v>
      </c>
      <c r="K11" s="9">
        <f>J11*3</f>
        <v>11.97</v>
      </c>
      <c r="L11" s="9" t="s">
        <v>118</v>
      </c>
      <c r="M11" s="9">
        <v>4.1900000000000004</v>
      </c>
      <c r="N11" s="9">
        <f>M11*3</f>
        <v>12.57</v>
      </c>
      <c r="O11" s="9" t="s">
        <v>118</v>
      </c>
      <c r="P11" s="9">
        <v>3.69</v>
      </c>
      <c r="Q11" s="9">
        <f>P11*3</f>
        <v>11.07</v>
      </c>
      <c r="R11" s="9" t="s">
        <v>118</v>
      </c>
      <c r="S11" s="9">
        <v>4.3899999999999997</v>
      </c>
      <c r="T11" s="9">
        <f>S11*3</f>
        <v>13.169999999999998</v>
      </c>
      <c r="U11" s="9" t="s">
        <v>119</v>
      </c>
      <c r="V11" s="92">
        <v>3.69</v>
      </c>
      <c r="W11" s="9">
        <f>V11*3</f>
        <v>11.07</v>
      </c>
      <c r="X11" s="9" t="s">
        <v>118</v>
      </c>
      <c r="Y11" s="9">
        <v>4.8899999999999997</v>
      </c>
      <c r="Z11" s="9">
        <f>Y11*3</f>
        <v>14.669999999999998</v>
      </c>
      <c r="AA11" s="9" t="s">
        <v>118</v>
      </c>
      <c r="AB11" s="9">
        <v>3.75</v>
      </c>
      <c r="AC11" s="9">
        <f>AB11*3</f>
        <v>11.25</v>
      </c>
      <c r="AD11" s="9" t="s">
        <v>120</v>
      </c>
      <c r="AE11" s="9">
        <v>3.89</v>
      </c>
      <c r="AF11" s="9">
        <f>AE11*3</f>
        <v>11.67</v>
      </c>
    </row>
    <row r="12" spans="1:32" x14ac:dyDescent="0.2">
      <c r="A12" s="9">
        <v>2</v>
      </c>
      <c r="B12" s="9" t="s">
        <v>105</v>
      </c>
      <c r="C12" s="9" t="s">
        <v>124</v>
      </c>
      <c r="D12" s="9">
        <v>4.49</v>
      </c>
      <c r="E12" s="9">
        <f>D12*4</f>
        <v>17.96</v>
      </c>
      <c r="F12" s="9" t="s">
        <v>121</v>
      </c>
      <c r="G12" s="9">
        <v>4.79</v>
      </c>
      <c r="H12" s="9">
        <f>G12*4</f>
        <v>19.16</v>
      </c>
      <c r="I12" s="9" t="s">
        <v>125</v>
      </c>
      <c r="J12" s="9">
        <v>4.79</v>
      </c>
      <c r="K12" s="9">
        <f>J12*4</f>
        <v>19.16</v>
      </c>
      <c r="L12" s="9" t="s">
        <v>121</v>
      </c>
      <c r="M12" s="9">
        <v>4.99</v>
      </c>
      <c r="N12" s="9">
        <f>M12*4</f>
        <v>19.96</v>
      </c>
      <c r="O12" s="9" t="s">
        <v>126</v>
      </c>
      <c r="P12" s="9">
        <v>4.1900000000000004</v>
      </c>
      <c r="Q12" s="9">
        <f>P12*4</f>
        <v>16.760000000000002</v>
      </c>
      <c r="R12" s="9" t="s">
        <v>123</v>
      </c>
      <c r="S12" s="9">
        <v>3.89</v>
      </c>
      <c r="T12" s="9">
        <f>S12*4</f>
        <v>15.56</v>
      </c>
      <c r="U12" s="9" t="s">
        <v>121</v>
      </c>
      <c r="V12" s="92">
        <v>4.79</v>
      </c>
      <c r="W12" s="9">
        <f>V12*4</f>
        <v>19.16</v>
      </c>
      <c r="X12" s="9" t="s">
        <v>122</v>
      </c>
      <c r="Y12" s="9">
        <v>6.49</v>
      </c>
      <c r="Z12" s="9">
        <f>Y12*4</f>
        <v>25.96</v>
      </c>
      <c r="AA12" s="9" t="s">
        <v>121</v>
      </c>
      <c r="AB12" s="9">
        <v>4.99</v>
      </c>
      <c r="AC12" s="9">
        <f>AB12*4</f>
        <v>19.96</v>
      </c>
      <c r="AD12" s="9" t="s">
        <v>125</v>
      </c>
      <c r="AE12" s="9">
        <v>4.79</v>
      </c>
      <c r="AF12" s="9">
        <f>AE12*4</f>
        <v>19.16</v>
      </c>
    </row>
    <row r="13" spans="1:32" x14ac:dyDescent="0.2">
      <c r="A13" s="9">
        <v>3</v>
      </c>
      <c r="B13" s="9" t="s">
        <v>109</v>
      </c>
      <c r="C13" s="9" t="s">
        <v>130</v>
      </c>
      <c r="D13" s="9">
        <v>5.49</v>
      </c>
      <c r="E13" s="9">
        <f>D13*4</f>
        <v>21.96</v>
      </c>
      <c r="F13" s="9" t="s">
        <v>131</v>
      </c>
      <c r="G13" s="9">
        <v>5.99</v>
      </c>
      <c r="H13" s="9">
        <f>G13*4</f>
        <v>23.96</v>
      </c>
      <c r="I13" s="9" t="s">
        <v>129</v>
      </c>
      <c r="J13" s="9">
        <v>6.79</v>
      </c>
      <c r="K13" s="9">
        <f>J13*4</f>
        <v>27.16</v>
      </c>
      <c r="L13" s="9" t="s">
        <v>127</v>
      </c>
      <c r="M13" s="9">
        <v>4.99</v>
      </c>
      <c r="N13" s="9">
        <f>M13*4</f>
        <v>19.96</v>
      </c>
      <c r="O13" s="9" t="s">
        <v>129</v>
      </c>
      <c r="P13" s="9">
        <v>5.99</v>
      </c>
      <c r="Q13" s="9">
        <f>P13*4</f>
        <v>23.96</v>
      </c>
      <c r="R13" s="9" t="s">
        <v>129</v>
      </c>
      <c r="S13" s="9">
        <v>5.39</v>
      </c>
      <c r="T13" s="9">
        <f>S13*4</f>
        <v>21.56</v>
      </c>
      <c r="U13" s="9" t="s">
        <v>129</v>
      </c>
      <c r="V13" s="92">
        <v>5.75</v>
      </c>
      <c r="W13" s="92">
        <f>V13*4</f>
        <v>23</v>
      </c>
      <c r="X13" s="9" t="s">
        <v>128</v>
      </c>
      <c r="Y13" s="9">
        <v>5.49</v>
      </c>
      <c r="Z13" s="9">
        <f>Y13*4</f>
        <v>21.96</v>
      </c>
      <c r="AA13" s="9" t="s">
        <v>122</v>
      </c>
      <c r="AB13" s="9">
        <v>5.49</v>
      </c>
      <c r="AC13" s="9">
        <f>AB13*4</f>
        <v>21.96</v>
      </c>
      <c r="AD13" s="9" t="s">
        <v>132</v>
      </c>
      <c r="AE13" s="9">
        <v>4.99</v>
      </c>
      <c r="AF13" s="9">
        <f>AE13*4</f>
        <v>19.96</v>
      </c>
    </row>
    <row r="14" spans="1:32" x14ac:dyDescent="0.2">
      <c r="A14" s="9">
        <v>4</v>
      </c>
      <c r="B14" s="9" t="s">
        <v>110</v>
      </c>
      <c r="C14" s="9" t="s">
        <v>134</v>
      </c>
      <c r="D14" s="9">
        <v>4.8899999999999997</v>
      </c>
      <c r="E14" s="9">
        <f>D14*3</f>
        <v>14.669999999999998</v>
      </c>
      <c r="F14" s="9" t="s">
        <v>134</v>
      </c>
      <c r="G14" s="9">
        <v>5.59</v>
      </c>
      <c r="H14" s="9">
        <f>G14*3</f>
        <v>16.77</v>
      </c>
      <c r="I14" s="9" t="s">
        <v>135</v>
      </c>
      <c r="J14" s="9">
        <v>5.79</v>
      </c>
      <c r="K14" s="9">
        <f>J14*3</f>
        <v>17.37</v>
      </c>
      <c r="L14" s="9" t="s">
        <v>131</v>
      </c>
      <c r="M14" s="9">
        <v>5.55</v>
      </c>
      <c r="N14" s="9">
        <f>M14*3</f>
        <v>16.649999999999999</v>
      </c>
      <c r="O14" s="9" t="s">
        <v>136</v>
      </c>
      <c r="P14" s="9">
        <v>4.99</v>
      </c>
      <c r="Q14" s="9">
        <f>P14*3</f>
        <v>14.97</v>
      </c>
      <c r="R14" s="9" t="s">
        <v>134</v>
      </c>
      <c r="S14" s="9">
        <v>4.49</v>
      </c>
      <c r="T14" s="9">
        <f>S14*3</f>
        <v>13.47</v>
      </c>
      <c r="U14" s="9" t="s">
        <v>131</v>
      </c>
      <c r="V14" s="92">
        <v>4.49</v>
      </c>
      <c r="W14" s="9">
        <f>V14*3</f>
        <v>13.47</v>
      </c>
      <c r="X14" s="9" t="s">
        <v>133</v>
      </c>
      <c r="Y14" s="9">
        <v>6.49</v>
      </c>
      <c r="Z14" s="9">
        <f>Y14*3</f>
        <v>19.47</v>
      </c>
      <c r="AA14" s="9" t="s">
        <v>131</v>
      </c>
      <c r="AB14" s="9">
        <v>4.3899999999999997</v>
      </c>
      <c r="AC14" s="9">
        <f>AB14*3</f>
        <v>13.169999999999998</v>
      </c>
      <c r="AD14" s="9" t="s">
        <v>134</v>
      </c>
      <c r="AE14" s="9">
        <v>4.29</v>
      </c>
      <c r="AF14" s="9">
        <f>AE14*3</f>
        <v>12.870000000000001</v>
      </c>
    </row>
    <row r="15" spans="1:32" x14ac:dyDescent="0.2">
      <c r="A15" s="9">
        <v>5</v>
      </c>
      <c r="B15" s="9" t="s">
        <v>16</v>
      </c>
      <c r="C15" s="9" t="s">
        <v>137</v>
      </c>
      <c r="D15" s="9">
        <v>1.65</v>
      </c>
      <c r="E15" s="9">
        <f>D15</f>
        <v>1.65</v>
      </c>
      <c r="F15" s="9" t="s">
        <v>139</v>
      </c>
      <c r="G15" s="9">
        <v>1.99</v>
      </c>
      <c r="H15" s="9">
        <f>G15</f>
        <v>1.99</v>
      </c>
      <c r="I15" s="9" t="s">
        <v>139</v>
      </c>
      <c r="J15" s="9">
        <v>1.49</v>
      </c>
      <c r="K15" s="9">
        <f>J15</f>
        <v>1.49</v>
      </c>
      <c r="L15" s="9" t="s">
        <v>137</v>
      </c>
      <c r="M15" s="9">
        <v>1.65</v>
      </c>
      <c r="N15" s="9">
        <f>M15</f>
        <v>1.65</v>
      </c>
      <c r="O15" s="9" t="s">
        <v>140</v>
      </c>
      <c r="P15" s="9">
        <v>1.79</v>
      </c>
      <c r="Q15" s="9">
        <f>P15</f>
        <v>1.79</v>
      </c>
      <c r="R15" s="9" t="s">
        <v>139</v>
      </c>
      <c r="S15" s="9">
        <v>2.4900000000000002</v>
      </c>
      <c r="T15" s="9">
        <f>S15</f>
        <v>2.4900000000000002</v>
      </c>
      <c r="U15" s="9" t="s">
        <v>137</v>
      </c>
      <c r="V15" s="92">
        <v>1.35</v>
      </c>
      <c r="W15" s="9">
        <f>V15</f>
        <v>1.35</v>
      </c>
      <c r="X15" s="9" t="s">
        <v>137</v>
      </c>
      <c r="Y15" s="9">
        <v>1.99</v>
      </c>
      <c r="Z15" s="9">
        <f>Y15</f>
        <v>1.99</v>
      </c>
      <c r="AA15" s="9" t="s">
        <v>138</v>
      </c>
      <c r="AB15" s="9">
        <v>1.69</v>
      </c>
      <c r="AC15" s="9">
        <f>AB15</f>
        <v>1.69</v>
      </c>
      <c r="AD15" s="9" t="s">
        <v>141</v>
      </c>
      <c r="AE15" s="9">
        <v>1.49</v>
      </c>
      <c r="AF15" s="9">
        <f>AE15</f>
        <v>1.49</v>
      </c>
    </row>
    <row r="16" spans="1:32" x14ac:dyDescent="0.2">
      <c r="A16" s="9">
        <v>6</v>
      </c>
      <c r="B16" s="9" t="s">
        <v>111</v>
      </c>
      <c r="C16" s="9" t="s">
        <v>145</v>
      </c>
      <c r="D16" s="9">
        <v>2.4900000000000002</v>
      </c>
      <c r="E16" s="9">
        <f>D16*2</f>
        <v>4.9800000000000004</v>
      </c>
      <c r="F16" s="9" t="s">
        <v>142</v>
      </c>
      <c r="G16" s="9">
        <v>1.99</v>
      </c>
      <c r="H16" s="9">
        <f>G16*2</f>
        <v>3.98</v>
      </c>
      <c r="I16" s="9" t="s">
        <v>146</v>
      </c>
      <c r="J16" s="9">
        <v>2.59</v>
      </c>
      <c r="K16" s="9">
        <f>J16*2</f>
        <v>5.18</v>
      </c>
      <c r="L16" s="9" t="s">
        <v>142</v>
      </c>
      <c r="M16" s="9">
        <v>2.4900000000000002</v>
      </c>
      <c r="N16" s="9">
        <f>M16*2</f>
        <v>4.9800000000000004</v>
      </c>
      <c r="O16" s="9" t="s">
        <v>147</v>
      </c>
      <c r="P16" s="9">
        <v>2.29</v>
      </c>
      <c r="Q16" s="9">
        <f>P16*2</f>
        <v>4.58</v>
      </c>
      <c r="R16" s="9" t="s">
        <v>144</v>
      </c>
      <c r="S16" s="9">
        <v>6.49</v>
      </c>
      <c r="T16" s="9">
        <f>S16*2</f>
        <v>12.98</v>
      </c>
      <c r="U16" s="9" t="s">
        <v>142</v>
      </c>
      <c r="V16" s="92">
        <v>1.95</v>
      </c>
      <c r="W16" s="92">
        <f>V16*2</f>
        <v>3.9</v>
      </c>
      <c r="X16" s="9" t="s">
        <v>143</v>
      </c>
      <c r="Y16" s="9">
        <v>2.69</v>
      </c>
      <c r="Z16" s="9">
        <f>Y16*2</f>
        <v>5.38</v>
      </c>
      <c r="AA16" s="9" t="s">
        <v>142</v>
      </c>
      <c r="AB16" s="92">
        <v>2.1</v>
      </c>
      <c r="AC16" s="92">
        <f>AB16*2</f>
        <v>4.2</v>
      </c>
      <c r="AD16" s="9" t="s">
        <v>148</v>
      </c>
      <c r="AE16" s="9">
        <v>1.99</v>
      </c>
      <c r="AF16" s="9">
        <f>AE16*2</f>
        <v>3.98</v>
      </c>
    </row>
    <row r="17" spans="1:32" x14ac:dyDescent="0.2">
      <c r="A17" s="9">
        <v>7</v>
      </c>
      <c r="B17" s="9" t="s">
        <v>76</v>
      </c>
      <c r="C17" s="9" t="s">
        <v>149</v>
      </c>
      <c r="D17" s="9">
        <v>7.49</v>
      </c>
      <c r="E17" s="9">
        <f>D17</f>
        <v>7.49</v>
      </c>
      <c r="F17" s="9" t="s">
        <v>149</v>
      </c>
      <c r="G17" s="9">
        <v>8.49</v>
      </c>
      <c r="H17" s="9">
        <f>G17</f>
        <v>8.49</v>
      </c>
      <c r="I17" s="9" t="s">
        <v>149</v>
      </c>
      <c r="J17" s="9">
        <v>9.49</v>
      </c>
      <c r="K17" s="9">
        <f>J17</f>
        <v>9.49</v>
      </c>
      <c r="L17" s="9" t="s">
        <v>149</v>
      </c>
      <c r="M17" s="9">
        <v>7.99</v>
      </c>
      <c r="N17" s="9">
        <f>M17</f>
        <v>7.99</v>
      </c>
      <c r="O17" s="9" t="s">
        <v>149</v>
      </c>
      <c r="P17" s="9">
        <v>7.99</v>
      </c>
      <c r="Q17" s="9">
        <f>P17</f>
        <v>7.99</v>
      </c>
      <c r="R17" s="9" t="s">
        <v>150</v>
      </c>
      <c r="S17" s="9">
        <v>7.79</v>
      </c>
      <c r="T17" s="9">
        <f>S17</f>
        <v>7.79</v>
      </c>
      <c r="U17" s="9" t="s">
        <v>152</v>
      </c>
      <c r="V17" s="92">
        <v>9.9499999999999993</v>
      </c>
      <c r="W17" s="9">
        <f>V17</f>
        <v>9.9499999999999993</v>
      </c>
      <c r="X17" s="9" t="s">
        <v>150</v>
      </c>
      <c r="Y17" s="9">
        <v>8.09</v>
      </c>
      <c r="Z17" s="9">
        <f>Y17</f>
        <v>8.09</v>
      </c>
      <c r="AA17" s="9" t="s">
        <v>151</v>
      </c>
      <c r="AB17" s="9">
        <v>7.69</v>
      </c>
      <c r="AC17" s="9">
        <f>AB17</f>
        <v>7.69</v>
      </c>
      <c r="AD17" s="9" t="s">
        <v>149</v>
      </c>
      <c r="AE17" s="9">
        <v>8.99</v>
      </c>
      <c r="AF17" s="9">
        <f>AE17</f>
        <v>8.99</v>
      </c>
    </row>
    <row r="18" spans="1:32" x14ac:dyDescent="0.2">
      <c r="A18" s="9">
        <v>8</v>
      </c>
      <c r="B18" s="9" t="s">
        <v>112</v>
      </c>
      <c r="C18" s="9" t="s">
        <v>156</v>
      </c>
      <c r="D18" s="9">
        <v>16.190000000000001</v>
      </c>
      <c r="E18" s="9">
        <f>D18*2</f>
        <v>32.380000000000003</v>
      </c>
      <c r="F18" s="9" t="s">
        <v>153</v>
      </c>
      <c r="G18" s="9">
        <v>16.989999999999998</v>
      </c>
      <c r="H18" s="9">
        <f>G18*2</f>
        <v>33.979999999999997</v>
      </c>
      <c r="I18" s="9" t="s">
        <v>155</v>
      </c>
      <c r="J18" s="9">
        <v>17.989999999999998</v>
      </c>
      <c r="K18" s="9">
        <f>J18*2</f>
        <v>35.979999999999997</v>
      </c>
      <c r="L18" s="9" t="s">
        <v>153</v>
      </c>
      <c r="M18" s="9">
        <v>17.989999999999998</v>
      </c>
      <c r="N18" s="9">
        <f>M18*2</f>
        <v>35.979999999999997</v>
      </c>
      <c r="O18" s="9" t="s">
        <v>153</v>
      </c>
      <c r="P18" s="9">
        <v>16.39</v>
      </c>
      <c r="Q18" s="9">
        <f>P18*2</f>
        <v>32.78</v>
      </c>
      <c r="R18" s="9" t="s">
        <v>155</v>
      </c>
      <c r="S18" s="9">
        <v>16.989999999999998</v>
      </c>
      <c r="T18" s="9">
        <f>S18*2</f>
        <v>33.979999999999997</v>
      </c>
      <c r="U18" s="9" t="s">
        <v>154</v>
      </c>
      <c r="V18" s="92">
        <v>14.59</v>
      </c>
      <c r="W18" s="9">
        <f>V18*2</f>
        <v>29.18</v>
      </c>
      <c r="X18" s="9" t="s">
        <v>154</v>
      </c>
      <c r="Y18" s="9">
        <v>16.989999999999998</v>
      </c>
      <c r="Z18" s="9">
        <f>Y18*2</f>
        <v>33.979999999999997</v>
      </c>
      <c r="AA18" s="9" t="s">
        <v>154</v>
      </c>
      <c r="AB18" s="9">
        <v>14.95</v>
      </c>
      <c r="AC18" s="92">
        <f>AB18*2</f>
        <v>29.9</v>
      </c>
      <c r="AD18" s="9" t="s">
        <v>153</v>
      </c>
      <c r="AE18" s="9">
        <v>19.79</v>
      </c>
      <c r="AF18" s="9">
        <f>AE18*2</f>
        <v>39.58</v>
      </c>
    </row>
    <row r="19" spans="1:32" x14ac:dyDescent="0.2">
      <c r="A19" s="9">
        <v>9</v>
      </c>
      <c r="B19" s="9" t="s">
        <v>113</v>
      </c>
      <c r="C19" s="9" t="s">
        <v>160</v>
      </c>
      <c r="D19" s="9">
        <v>13.99</v>
      </c>
      <c r="E19" s="9">
        <f>D19*2</f>
        <v>27.98</v>
      </c>
      <c r="F19" s="9" t="s">
        <v>159</v>
      </c>
      <c r="G19" s="9">
        <v>15.99</v>
      </c>
      <c r="H19" s="9">
        <f>G19*2</f>
        <v>31.98</v>
      </c>
      <c r="I19" s="9" t="s">
        <v>161</v>
      </c>
      <c r="J19" s="9">
        <v>8.99</v>
      </c>
      <c r="K19" s="9">
        <f>J19*2</f>
        <v>17.98</v>
      </c>
      <c r="L19" s="9" t="s">
        <v>157</v>
      </c>
      <c r="M19" s="9">
        <v>13.99</v>
      </c>
      <c r="N19" s="9">
        <f>M19*2</f>
        <v>27.98</v>
      </c>
      <c r="O19" s="9" t="s">
        <v>160</v>
      </c>
      <c r="P19" s="9">
        <v>14.99</v>
      </c>
      <c r="Q19" s="9">
        <f>P19*2</f>
        <v>29.98</v>
      </c>
      <c r="R19" s="9" t="s">
        <v>159</v>
      </c>
      <c r="S19" s="9">
        <v>16.489999999999998</v>
      </c>
      <c r="T19" s="9">
        <f>S19*2</f>
        <v>32.979999999999997</v>
      </c>
      <c r="U19" s="9" t="s">
        <v>158</v>
      </c>
      <c r="V19" s="92">
        <v>10.25</v>
      </c>
      <c r="W19" s="92">
        <f>V19*2</f>
        <v>20.5</v>
      </c>
      <c r="X19" s="104" t="s">
        <v>160</v>
      </c>
      <c r="Y19" s="9">
        <v>11.99</v>
      </c>
      <c r="Z19" s="9">
        <f>Y19*2</f>
        <v>23.98</v>
      </c>
      <c r="AA19" s="9" t="s">
        <v>157</v>
      </c>
      <c r="AB19" s="9">
        <v>14.99</v>
      </c>
      <c r="AC19" s="9">
        <f>AB19*2</f>
        <v>29.98</v>
      </c>
      <c r="AD19" s="9" t="s">
        <v>162</v>
      </c>
      <c r="AE19" s="9">
        <v>12.99</v>
      </c>
      <c r="AF19" s="9">
        <f>AE19*2</f>
        <v>25.98</v>
      </c>
    </row>
    <row r="20" spans="1:32" x14ac:dyDescent="0.2">
      <c r="A20" s="9">
        <v>10</v>
      </c>
      <c r="B20" s="9" t="s">
        <v>114</v>
      </c>
      <c r="C20" s="9" t="s">
        <v>163</v>
      </c>
      <c r="D20" s="9">
        <v>3.19</v>
      </c>
      <c r="E20" s="9">
        <f>D20*3</f>
        <v>9.57</v>
      </c>
      <c r="F20" s="9" t="s">
        <v>163</v>
      </c>
      <c r="G20" s="9">
        <v>2.99</v>
      </c>
      <c r="H20" s="9">
        <f>G20*3</f>
        <v>8.9700000000000006</v>
      </c>
      <c r="I20" s="9" t="s">
        <v>165</v>
      </c>
      <c r="J20" s="9">
        <v>3.49</v>
      </c>
      <c r="K20" s="9">
        <f>J20*3</f>
        <v>10.47</v>
      </c>
      <c r="L20" s="9" t="s">
        <v>163</v>
      </c>
      <c r="M20" s="9">
        <v>3.45</v>
      </c>
      <c r="N20" s="9">
        <f>M20*3</f>
        <v>10.350000000000001</v>
      </c>
      <c r="O20" s="9" t="s">
        <v>164</v>
      </c>
      <c r="P20" s="9">
        <v>3.49</v>
      </c>
      <c r="Q20" s="9">
        <f>P20*3</f>
        <v>10.47</v>
      </c>
      <c r="R20" s="9" t="s">
        <v>165</v>
      </c>
      <c r="S20" s="9">
        <v>3.19</v>
      </c>
      <c r="T20" s="9">
        <f>S20*3</f>
        <v>9.57</v>
      </c>
      <c r="U20" s="9" t="s">
        <v>163</v>
      </c>
      <c r="V20" s="92">
        <v>2.79</v>
      </c>
      <c r="W20" s="9">
        <f>V20*3</f>
        <v>8.370000000000001</v>
      </c>
      <c r="X20" s="9" t="s">
        <v>164</v>
      </c>
      <c r="Y20" s="9">
        <v>3.29</v>
      </c>
      <c r="Z20" s="9">
        <f>Y20*3</f>
        <v>9.870000000000001</v>
      </c>
      <c r="AA20" s="9" t="s">
        <v>163</v>
      </c>
      <c r="AB20" s="9">
        <v>3.19</v>
      </c>
      <c r="AC20" s="9">
        <f>AB20*3</f>
        <v>9.57</v>
      </c>
      <c r="AD20" s="9" t="s">
        <v>166</v>
      </c>
      <c r="AE20" s="9">
        <v>3.49</v>
      </c>
      <c r="AF20" s="9">
        <f>AE20*3</f>
        <v>10.47</v>
      </c>
    </row>
    <row r="21" spans="1:32" x14ac:dyDescent="0.2">
      <c r="A21" s="9">
        <v>11</v>
      </c>
      <c r="B21" s="9" t="s">
        <v>167</v>
      </c>
      <c r="C21" s="99" t="s">
        <v>168</v>
      </c>
      <c r="D21" s="9">
        <v>4.99</v>
      </c>
      <c r="E21" s="9">
        <f>D21*2</f>
        <v>9.98</v>
      </c>
      <c r="F21" s="99" t="s">
        <v>168</v>
      </c>
      <c r="G21" s="9">
        <v>3.99</v>
      </c>
      <c r="H21" s="9">
        <f>G21*2</f>
        <v>7.98</v>
      </c>
      <c r="I21" s="99" t="s">
        <v>168</v>
      </c>
      <c r="J21" s="9">
        <v>4.29</v>
      </c>
      <c r="K21" s="9">
        <f>J21*2</f>
        <v>8.58</v>
      </c>
      <c r="L21" s="99" t="s">
        <v>168</v>
      </c>
      <c r="M21" s="9">
        <v>4.99</v>
      </c>
      <c r="N21" s="9">
        <f>M21*2</f>
        <v>9.98</v>
      </c>
      <c r="O21" s="99" t="s">
        <v>168</v>
      </c>
      <c r="P21" s="9">
        <v>4.99</v>
      </c>
      <c r="Q21" s="9">
        <f>P21*2</f>
        <v>9.98</v>
      </c>
      <c r="R21" s="99" t="s">
        <v>168</v>
      </c>
      <c r="S21" s="9">
        <v>5.49</v>
      </c>
      <c r="T21" s="9">
        <f>S21*2</f>
        <v>10.98</v>
      </c>
      <c r="U21" s="99" t="s">
        <v>168</v>
      </c>
      <c r="V21" s="92">
        <v>3.9</v>
      </c>
      <c r="W21" s="92">
        <f>V21*2</f>
        <v>7.8</v>
      </c>
      <c r="X21" s="99" t="s">
        <v>168</v>
      </c>
      <c r="Y21" s="9">
        <v>8.99</v>
      </c>
      <c r="Z21" s="9">
        <f>Y21*2</f>
        <v>17.98</v>
      </c>
      <c r="AA21" s="99" t="s">
        <v>168</v>
      </c>
      <c r="AB21" s="9">
        <v>3.89</v>
      </c>
      <c r="AC21" s="9">
        <f>AB21*2</f>
        <v>7.78</v>
      </c>
      <c r="AD21" s="99" t="s">
        <v>168</v>
      </c>
      <c r="AE21" s="9">
        <v>5.29</v>
      </c>
      <c r="AF21" s="9">
        <f>AE21*2</f>
        <v>10.58</v>
      </c>
    </row>
    <row r="22" spans="1:32" x14ac:dyDescent="0.2">
      <c r="A22" s="9">
        <v>12</v>
      </c>
      <c r="B22" s="9" t="s">
        <v>77</v>
      </c>
      <c r="C22" s="99" t="s">
        <v>168</v>
      </c>
      <c r="D22" s="9">
        <v>7.99</v>
      </c>
      <c r="E22" s="9">
        <f>D22*2</f>
        <v>15.98</v>
      </c>
      <c r="F22" s="99" t="s">
        <v>168</v>
      </c>
      <c r="G22" s="9">
        <v>2.99</v>
      </c>
      <c r="H22" s="9">
        <f>G22*2</f>
        <v>5.98</v>
      </c>
      <c r="I22" s="99" t="s">
        <v>168</v>
      </c>
      <c r="J22" s="9">
        <v>5.99</v>
      </c>
      <c r="K22" s="9">
        <f>J22*2</f>
        <v>11.98</v>
      </c>
      <c r="L22" s="99" t="s">
        <v>168</v>
      </c>
      <c r="M22" s="9">
        <v>7.99</v>
      </c>
      <c r="N22" s="9">
        <f>M22*2</f>
        <v>15.98</v>
      </c>
      <c r="O22" s="99" t="s">
        <v>168</v>
      </c>
      <c r="P22" s="9">
        <v>4.99</v>
      </c>
      <c r="Q22" s="9">
        <f>P22*2</f>
        <v>9.98</v>
      </c>
      <c r="R22" s="99" t="s">
        <v>168</v>
      </c>
      <c r="S22" s="9">
        <v>5.99</v>
      </c>
      <c r="T22" s="9">
        <f>S22*2</f>
        <v>11.98</v>
      </c>
      <c r="U22" s="99" t="s">
        <v>168</v>
      </c>
      <c r="V22" s="92">
        <v>6.29</v>
      </c>
      <c r="W22" s="9">
        <f>V22*2</f>
        <v>12.58</v>
      </c>
      <c r="X22" s="99" t="s">
        <v>168</v>
      </c>
      <c r="Y22" s="9">
        <v>6.99</v>
      </c>
      <c r="Z22" s="9">
        <f>Y22*2</f>
        <v>13.98</v>
      </c>
      <c r="AA22" s="99" t="s">
        <v>168</v>
      </c>
      <c r="AB22" s="9">
        <v>3.49</v>
      </c>
      <c r="AC22" s="9">
        <f>AB22*2</f>
        <v>6.98</v>
      </c>
      <c r="AD22" s="99" t="s">
        <v>168</v>
      </c>
      <c r="AE22" s="9">
        <v>3.49</v>
      </c>
      <c r="AF22" s="9">
        <f>AE22*2</f>
        <v>6.98</v>
      </c>
    </row>
    <row r="23" spans="1:32" x14ac:dyDescent="0.2">
      <c r="A23" s="9">
        <v>13</v>
      </c>
      <c r="B23" s="9" t="s">
        <v>78</v>
      </c>
      <c r="C23" s="99" t="s">
        <v>168</v>
      </c>
      <c r="D23" s="9">
        <v>10.99</v>
      </c>
      <c r="E23" s="9">
        <f>D23*2</f>
        <v>21.98</v>
      </c>
      <c r="F23" s="99" t="s">
        <v>168</v>
      </c>
      <c r="G23" s="9">
        <v>7.99</v>
      </c>
      <c r="H23" s="9">
        <f>G23*2</f>
        <v>15.98</v>
      </c>
      <c r="I23" s="99" t="s">
        <v>168</v>
      </c>
      <c r="J23" s="9">
        <v>12.99</v>
      </c>
      <c r="K23" s="9">
        <f>J23*2</f>
        <v>25.98</v>
      </c>
      <c r="L23" s="99" t="s">
        <v>168</v>
      </c>
      <c r="M23" s="9">
        <v>10.99</v>
      </c>
      <c r="N23" s="9">
        <f>M23*2</f>
        <v>21.98</v>
      </c>
      <c r="O23" s="99" t="s">
        <v>168</v>
      </c>
      <c r="P23" s="9">
        <v>9.99</v>
      </c>
      <c r="Q23" s="9">
        <f>P23*2</f>
        <v>19.98</v>
      </c>
      <c r="R23" s="99" t="s">
        <v>168</v>
      </c>
      <c r="S23" s="9">
        <v>12.99</v>
      </c>
      <c r="T23" s="9">
        <f>S23*2</f>
        <v>25.98</v>
      </c>
      <c r="U23" s="99" t="s">
        <v>168</v>
      </c>
      <c r="V23" s="92">
        <v>12.99</v>
      </c>
      <c r="W23" s="9">
        <f>V23*2</f>
        <v>25.98</v>
      </c>
      <c r="X23" s="99" t="s">
        <v>168</v>
      </c>
      <c r="Y23" s="9">
        <v>8.99</v>
      </c>
      <c r="Z23" s="9">
        <f>Y23*2</f>
        <v>17.98</v>
      </c>
      <c r="AA23" s="99" t="s">
        <v>168</v>
      </c>
      <c r="AB23" s="9">
        <v>9.99</v>
      </c>
      <c r="AC23" s="9">
        <f>AB23*2</f>
        <v>19.98</v>
      </c>
      <c r="AD23" s="99" t="s">
        <v>168</v>
      </c>
      <c r="AE23" s="9">
        <v>7.89</v>
      </c>
      <c r="AF23" s="9">
        <f>AE23*2</f>
        <v>15.78</v>
      </c>
    </row>
    <row r="24" spans="1:32" x14ac:dyDescent="0.2">
      <c r="A24" s="9">
        <v>14</v>
      </c>
      <c r="B24" s="9" t="s">
        <v>79</v>
      </c>
      <c r="C24" s="99" t="s">
        <v>168</v>
      </c>
      <c r="D24" s="9">
        <v>6.99</v>
      </c>
      <c r="E24" s="9">
        <f>D24*2</f>
        <v>13.98</v>
      </c>
      <c r="F24" s="99" t="s">
        <v>168</v>
      </c>
      <c r="G24" s="9">
        <v>5.99</v>
      </c>
      <c r="H24" s="9">
        <f>G24*2</f>
        <v>11.98</v>
      </c>
      <c r="I24" s="99" t="s">
        <v>168</v>
      </c>
      <c r="J24" s="9">
        <v>6.49</v>
      </c>
      <c r="K24" s="9">
        <f>J24*2</f>
        <v>12.98</v>
      </c>
      <c r="L24" s="99" t="s">
        <v>168</v>
      </c>
      <c r="M24" s="9">
        <v>6.99</v>
      </c>
      <c r="N24" s="9">
        <f>M24*2</f>
        <v>13.98</v>
      </c>
      <c r="O24" s="99" t="s">
        <v>168</v>
      </c>
      <c r="P24" s="9">
        <v>5.99</v>
      </c>
      <c r="Q24" s="9">
        <f>P24*2</f>
        <v>11.98</v>
      </c>
      <c r="R24" s="99" t="s">
        <v>168</v>
      </c>
      <c r="S24" s="9">
        <v>5.49</v>
      </c>
      <c r="T24" s="9">
        <f>S24*2</f>
        <v>10.98</v>
      </c>
      <c r="U24" s="99" t="s">
        <v>168</v>
      </c>
      <c r="V24" s="92">
        <v>6.9</v>
      </c>
      <c r="W24" s="92">
        <f>V24*2</f>
        <v>13.8</v>
      </c>
      <c r="X24" s="99" t="s">
        <v>168</v>
      </c>
      <c r="Y24" s="9">
        <v>4.99</v>
      </c>
      <c r="Z24" s="9">
        <f>Y24*2</f>
        <v>9.98</v>
      </c>
      <c r="AA24" s="99" t="s">
        <v>168</v>
      </c>
      <c r="AB24" s="9">
        <v>6.79</v>
      </c>
      <c r="AC24" s="9">
        <f>AB24*2</f>
        <v>13.58</v>
      </c>
      <c r="AD24" s="99" t="s">
        <v>168</v>
      </c>
      <c r="AE24" s="9">
        <v>3.99</v>
      </c>
      <c r="AF24" s="9">
        <f>AE24*2</f>
        <v>7.98</v>
      </c>
    </row>
    <row r="25" spans="1:32" x14ac:dyDescent="0.2">
      <c r="A25" s="9">
        <v>15</v>
      </c>
      <c r="B25" s="9" t="s">
        <v>80</v>
      </c>
      <c r="C25" s="9" t="s">
        <v>169</v>
      </c>
      <c r="D25" s="9">
        <v>25.99</v>
      </c>
      <c r="E25" s="9">
        <f>D25</f>
        <v>25.99</v>
      </c>
      <c r="F25" s="9" t="s">
        <v>170</v>
      </c>
      <c r="G25" s="9">
        <v>27.99</v>
      </c>
      <c r="H25" s="9">
        <f>G25</f>
        <v>27.99</v>
      </c>
      <c r="I25" s="9" t="s">
        <v>170</v>
      </c>
      <c r="J25" s="9">
        <v>29.99</v>
      </c>
      <c r="K25" s="9">
        <f>J25</f>
        <v>29.99</v>
      </c>
      <c r="L25" s="9" t="s">
        <v>169</v>
      </c>
      <c r="M25" s="9">
        <v>25.99</v>
      </c>
      <c r="N25" s="9">
        <f>M25</f>
        <v>25.99</v>
      </c>
      <c r="O25" s="9" t="s">
        <v>170</v>
      </c>
      <c r="P25" s="9">
        <v>22.99</v>
      </c>
      <c r="Q25" s="9">
        <f>P25</f>
        <v>22.99</v>
      </c>
      <c r="R25" s="9" t="s">
        <v>170</v>
      </c>
      <c r="S25" s="9">
        <v>21.99</v>
      </c>
      <c r="T25" s="9">
        <f>S25</f>
        <v>21.99</v>
      </c>
      <c r="U25" s="9" t="s">
        <v>170</v>
      </c>
      <c r="V25" s="92">
        <v>27.9</v>
      </c>
      <c r="W25" s="92">
        <f>V25</f>
        <v>27.9</v>
      </c>
      <c r="X25" s="9" t="s">
        <v>169</v>
      </c>
      <c r="Y25" s="9">
        <v>22.9</v>
      </c>
      <c r="Z25" s="92">
        <f>Y25</f>
        <v>22.9</v>
      </c>
      <c r="AA25" s="9" t="s">
        <v>170</v>
      </c>
      <c r="AB25" s="9">
        <v>27.49</v>
      </c>
      <c r="AC25" s="9">
        <f>AB25</f>
        <v>27.49</v>
      </c>
      <c r="AD25" s="9" t="s">
        <v>170</v>
      </c>
      <c r="AE25" s="9">
        <v>22.99</v>
      </c>
      <c r="AF25" s="9">
        <f>AE25</f>
        <v>22.99</v>
      </c>
    </row>
    <row r="26" spans="1:32" x14ac:dyDescent="0.2">
      <c r="A26" s="9">
        <v>16</v>
      </c>
      <c r="B26" s="9" t="s">
        <v>81</v>
      </c>
      <c r="C26" s="9" t="s">
        <v>171</v>
      </c>
      <c r="D26" s="9">
        <v>10.29</v>
      </c>
      <c r="E26" s="9">
        <f>D26*4</f>
        <v>41.16</v>
      </c>
      <c r="F26" s="9" t="s">
        <v>174</v>
      </c>
      <c r="G26" s="9">
        <v>10.99</v>
      </c>
      <c r="H26" s="9">
        <f>G26*4</f>
        <v>43.96</v>
      </c>
      <c r="I26" s="9" t="s">
        <v>171</v>
      </c>
      <c r="J26" s="9">
        <v>11.99</v>
      </c>
      <c r="K26" s="9">
        <f>J26*4</f>
        <v>47.96</v>
      </c>
      <c r="L26" s="9" t="s">
        <v>171</v>
      </c>
      <c r="M26" s="9">
        <v>10.29</v>
      </c>
      <c r="N26" s="9">
        <f>M26*4</f>
        <v>41.16</v>
      </c>
      <c r="O26" s="9" t="s">
        <v>171</v>
      </c>
      <c r="P26" s="9">
        <v>10.99</v>
      </c>
      <c r="Q26" s="9">
        <f>P26*4</f>
        <v>43.96</v>
      </c>
      <c r="R26" s="9" t="s">
        <v>172</v>
      </c>
      <c r="S26" s="9">
        <v>10.49</v>
      </c>
      <c r="T26" s="9">
        <f>S26*4</f>
        <v>41.96</v>
      </c>
      <c r="U26" s="9" t="s">
        <v>173</v>
      </c>
      <c r="V26" s="92">
        <v>10.49</v>
      </c>
      <c r="W26" s="9">
        <f>V26*4</f>
        <v>41.96</v>
      </c>
      <c r="X26" s="9" t="s">
        <v>172</v>
      </c>
      <c r="Y26" s="9">
        <v>14.29</v>
      </c>
      <c r="Z26" s="9">
        <f>Y26*4</f>
        <v>57.16</v>
      </c>
      <c r="AA26" s="9" t="s">
        <v>172</v>
      </c>
      <c r="AB26" s="92">
        <v>11.2</v>
      </c>
      <c r="AC26" s="92">
        <f>AB26*4</f>
        <v>44.8</v>
      </c>
      <c r="AD26" s="9" t="s">
        <v>174</v>
      </c>
      <c r="AE26" s="9">
        <v>10.99</v>
      </c>
      <c r="AF26" s="9">
        <f>AE26*4</f>
        <v>43.96</v>
      </c>
    </row>
    <row r="27" spans="1:32" x14ac:dyDescent="0.2">
      <c r="A27" s="9"/>
      <c r="B27" s="91" t="s">
        <v>82</v>
      </c>
      <c r="C27" s="179">
        <f>SUM(E11:E26)</f>
        <v>278.77999999999997</v>
      </c>
      <c r="D27" s="180"/>
      <c r="E27" s="181"/>
      <c r="F27" s="179">
        <f>SUM(H11:H26)</f>
        <v>276.61999999999995</v>
      </c>
      <c r="G27" s="180"/>
      <c r="H27" s="181"/>
      <c r="I27" s="179">
        <f>SUM(K11:K26)</f>
        <v>293.71999999999997</v>
      </c>
      <c r="J27" s="180"/>
      <c r="K27" s="181"/>
      <c r="L27" s="179">
        <f>SUM(N11:N26)</f>
        <v>287.14</v>
      </c>
      <c r="M27" s="180"/>
      <c r="N27" s="181"/>
      <c r="O27" s="179">
        <f>SUM(Q11:Q26)</f>
        <v>273.21999999999997</v>
      </c>
      <c r="P27" s="180"/>
      <c r="Q27" s="181"/>
      <c r="R27" s="179">
        <f>SUM(T11:T26)</f>
        <v>287.41999999999996</v>
      </c>
      <c r="S27" s="180"/>
      <c r="T27" s="181"/>
      <c r="U27" s="179">
        <f>SUM(W11:W26)</f>
        <v>269.97000000000003</v>
      </c>
      <c r="V27" s="180"/>
      <c r="W27" s="181"/>
      <c r="X27" s="182">
        <f>SUM(Z11:Z26)</f>
        <v>305.32999999999993</v>
      </c>
      <c r="Y27" s="183"/>
      <c r="Z27" s="184"/>
      <c r="AA27" s="179">
        <f>SUM(AC11:AC26)</f>
        <v>269.97999999999996</v>
      </c>
      <c r="AB27" s="180"/>
      <c r="AC27" s="181"/>
      <c r="AD27" s="172">
        <f>SUM(AF11:AF26)</f>
        <v>262.41999999999996</v>
      </c>
      <c r="AE27" s="173"/>
      <c r="AF27" s="174"/>
    </row>
    <row r="29" spans="1:32" x14ac:dyDescent="0.2">
      <c r="A29" s="156" t="s">
        <v>98</v>
      </c>
      <c r="B29" s="156"/>
      <c r="C29" s="156"/>
      <c r="E29" s="96"/>
      <c r="F29" s="96"/>
      <c r="G29" s="96"/>
      <c r="H29" s="96"/>
      <c r="I29" s="96"/>
      <c r="K29" s="93" t="s">
        <v>103</v>
      </c>
      <c r="L29" s="94"/>
      <c r="M29" s="95"/>
      <c r="N29" s="93"/>
      <c r="O29" s="95"/>
    </row>
    <row r="30" spans="1:32" x14ac:dyDescent="0.2">
      <c r="A30" s="9">
        <v>1</v>
      </c>
      <c r="B30" s="9" t="s">
        <v>83</v>
      </c>
      <c r="C30" s="92">
        <f>C27</f>
        <v>278.77999999999997</v>
      </c>
      <c r="E30" s="97"/>
      <c r="F30" s="97"/>
      <c r="G30" s="97"/>
      <c r="H30" s="177"/>
      <c r="I30" s="177"/>
      <c r="K30" s="176" t="s">
        <v>179</v>
      </c>
      <c r="L30" s="176"/>
      <c r="M30" s="176"/>
      <c r="N30" s="185">
        <v>1.2531000000000001</v>
      </c>
      <c r="O30" s="176"/>
    </row>
    <row r="31" spans="1:32" x14ac:dyDescent="0.2">
      <c r="A31" s="9">
        <v>2</v>
      </c>
      <c r="B31" s="9" t="s">
        <v>86</v>
      </c>
      <c r="C31" s="92">
        <f>F27</f>
        <v>276.61999999999995</v>
      </c>
      <c r="E31" s="98" t="s">
        <v>102</v>
      </c>
      <c r="F31" s="98"/>
      <c r="G31" s="98"/>
      <c r="H31" s="98"/>
      <c r="I31" s="98"/>
      <c r="K31" s="176" t="s">
        <v>183</v>
      </c>
      <c r="L31" s="176"/>
      <c r="M31" s="176"/>
      <c r="N31" s="185">
        <v>6.54E-2</v>
      </c>
      <c r="O31" s="176"/>
    </row>
    <row r="32" spans="1:32" x14ac:dyDescent="0.2">
      <c r="A32" s="9">
        <v>3</v>
      </c>
      <c r="B32" s="9" t="s">
        <v>87</v>
      </c>
      <c r="C32" s="92">
        <f>I27</f>
        <v>293.71999999999997</v>
      </c>
      <c r="E32" s="158" t="s">
        <v>175</v>
      </c>
      <c r="F32" s="158"/>
      <c r="G32" s="158"/>
      <c r="H32" s="189">
        <f>MIN(C32:C41)</f>
        <v>262.41999999999996</v>
      </c>
      <c r="I32" s="189"/>
      <c r="K32" s="176" t="s">
        <v>180</v>
      </c>
      <c r="L32" s="176"/>
      <c r="M32" s="176"/>
      <c r="N32" s="185">
        <v>4.2099999999999999E-2</v>
      </c>
      <c r="O32" s="176"/>
    </row>
    <row r="33" spans="1:15" x14ac:dyDescent="0.2">
      <c r="A33" s="9">
        <v>4</v>
      </c>
      <c r="B33" s="9" t="s">
        <v>88</v>
      </c>
      <c r="C33" s="92">
        <f>L27</f>
        <v>287.14</v>
      </c>
      <c r="E33" s="159" t="s">
        <v>176</v>
      </c>
      <c r="F33" s="159"/>
      <c r="G33" s="159"/>
      <c r="H33" s="190">
        <f>MAX(C30:C39)</f>
        <v>305.32999999999993</v>
      </c>
      <c r="I33" s="190"/>
    </row>
    <row r="34" spans="1:15" x14ac:dyDescent="0.2">
      <c r="A34" s="9">
        <v>5</v>
      </c>
      <c r="B34" s="9" t="s">
        <v>89</v>
      </c>
      <c r="C34" s="92">
        <f>O27</f>
        <v>273.21999999999997</v>
      </c>
      <c r="E34" s="160" t="s">
        <v>106</v>
      </c>
      <c r="F34" s="160"/>
      <c r="G34" s="160"/>
      <c r="H34" s="191">
        <f>AVERAGE(C30:C39)</f>
        <v>280.45999999999998</v>
      </c>
      <c r="I34" s="191"/>
      <c r="K34" s="98" t="s">
        <v>104</v>
      </c>
      <c r="L34" s="98"/>
      <c r="M34" s="98"/>
      <c r="N34" s="98"/>
      <c r="O34" s="98"/>
    </row>
    <row r="35" spans="1:15" x14ac:dyDescent="0.2">
      <c r="A35" s="9">
        <v>6</v>
      </c>
      <c r="B35" s="9" t="s">
        <v>94</v>
      </c>
      <c r="C35" s="92">
        <f>R27</f>
        <v>287.41999999999996</v>
      </c>
      <c r="E35" s="161" t="s">
        <v>107</v>
      </c>
      <c r="F35" s="162"/>
      <c r="G35" s="163"/>
      <c r="H35" s="187">
        <v>271.68</v>
      </c>
      <c r="I35" s="188"/>
      <c r="K35" s="176" t="s">
        <v>177</v>
      </c>
      <c r="L35" s="176"/>
      <c r="M35" s="176"/>
      <c r="N35" s="185">
        <v>-0.46310000000000001</v>
      </c>
      <c r="O35" s="176"/>
    </row>
    <row r="36" spans="1:15" x14ac:dyDescent="0.2">
      <c r="A36" s="9">
        <v>7</v>
      </c>
      <c r="B36" s="9" t="s">
        <v>90</v>
      </c>
      <c r="C36" s="92">
        <f>U27</f>
        <v>269.97000000000003</v>
      </c>
      <c r="E36" s="164" t="s">
        <v>108</v>
      </c>
      <c r="F36" s="165"/>
      <c r="G36" s="166"/>
      <c r="H36" s="192">
        <f>H34/H35-1*100%</f>
        <v>3.231743227326267E-2</v>
      </c>
      <c r="I36" s="193"/>
      <c r="K36" s="176" t="s">
        <v>178</v>
      </c>
      <c r="L36" s="176"/>
      <c r="M36" s="176"/>
      <c r="N36" s="185">
        <v>-0.1583</v>
      </c>
      <c r="O36" s="176"/>
    </row>
    <row r="37" spans="1:15" x14ac:dyDescent="0.2">
      <c r="A37" s="9">
        <v>8</v>
      </c>
      <c r="B37" s="105" t="s">
        <v>99</v>
      </c>
      <c r="C37" s="106">
        <f>X27</f>
        <v>305.32999999999993</v>
      </c>
      <c r="E37" s="157"/>
      <c r="F37" s="157"/>
      <c r="G37" s="101"/>
      <c r="H37" s="103"/>
      <c r="I37" s="103"/>
      <c r="K37" s="186"/>
      <c r="L37" s="186"/>
      <c r="M37" s="186"/>
      <c r="N37" s="186"/>
      <c r="O37" s="186"/>
    </row>
    <row r="38" spans="1:15" x14ac:dyDescent="0.2">
      <c r="A38" s="9">
        <v>9</v>
      </c>
      <c r="B38" s="9" t="s">
        <v>100</v>
      </c>
      <c r="C38" s="92">
        <f>AA27</f>
        <v>269.97999999999996</v>
      </c>
      <c r="E38" s="109" t="s">
        <v>181</v>
      </c>
      <c r="F38" s="109"/>
      <c r="G38" s="100"/>
      <c r="H38" s="103"/>
      <c r="I38" s="103"/>
      <c r="J38" s="102"/>
    </row>
    <row r="39" spans="1:15" x14ac:dyDescent="0.2">
      <c r="A39" s="9">
        <v>10</v>
      </c>
      <c r="B39" s="107" t="s">
        <v>101</v>
      </c>
      <c r="C39" s="108">
        <f>AD27</f>
        <v>262.41999999999996</v>
      </c>
    </row>
  </sheetData>
  <mergeCells count="49">
    <mergeCell ref="N36:O36"/>
    <mergeCell ref="K37:M37"/>
    <mergeCell ref="N37:O37"/>
    <mergeCell ref="K32:M32"/>
    <mergeCell ref="H35:I35"/>
    <mergeCell ref="H32:I32"/>
    <mergeCell ref="H33:I33"/>
    <mergeCell ref="H34:I34"/>
    <mergeCell ref="H36:I36"/>
    <mergeCell ref="K36:M36"/>
    <mergeCell ref="N30:O30"/>
    <mergeCell ref="N31:O31"/>
    <mergeCell ref="N32:O32"/>
    <mergeCell ref="K35:M35"/>
    <mergeCell ref="N35:O35"/>
    <mergeCell ref="AD27:AF27"/>
    <mergeCell ref="A9:A10"/>
    <mergeCell ref="K30:M30"/>
    <mergeCell ref="K31:M31"/>
    <mergeCell ref="H30:I30"/>
    <mergeCell ref="AD9:AF9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L9:N9"/>
    <mergeCell ref="O9:Q9"/>
    <mergeCell ref="R9:T9"/>
    <mergeCell ref="U9:W9"/>
    <mergeCell ref="X9:Z9"/>
    <mergeCell ref="AA9:AC9"/>
    <mergeCell ref="B7:K7"/>
    <mergeCell ref="B8:K8"/>
    <mergeCell ref="B9:B10"/>
    <mergeCell ref="C9:E9"/>
    <mergeCell ref="F9:H9"/>
    <mergeCell ref="I9:K9"/>
    <mergeCell ref="A29:C29"/>
    <mergeCell ref="E37:F37"/>
    <mergeCell ref="E32:G32"/>
    <mergeCell ref="E33:G33"/>
    <mergeCell ref="E34:G34"/>
    <mergeCell ref="E35:G35"/>
    <mergeCell ref="E36:G36"/>
  </mergeCells>
  <pageMargins left="0.31496062992125984" right="0.31496062992125984" top="0.78740157480314965" bottom="0.78740157480314965" header="0.31496062992125984" footer="0.31496062992125984"/>
  <pageSetup paperSize="9" scale="45" orientation="landscape" horizontalDpi="0" verticalDpi="0" r:id="rId1"/>
  <ignoredErrors>
    <ignoredError sqref="E20 E16:E17 AC16:AC17 AC20 Z16:Z17 Z20 W16:W20 T16:T20 Q16:Q20 N16:N20 K16:K20 H16:H20 AF20 AF1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AF39"/>
  <sheetViews>
    <sheetView topLeftCell="A7" zoomScale="96" zoomScaleNormal="96" workbookViewId="0">
      <selection activeCell="H32" sqref="H32:I32"/>
    </sheetView>
  </sheetViews>
  <sheetFormatPr defaultRowHeight="12.75" x14ac:dyDescent="0.2"/>
  <cols>
    <col min="1" max="1" width="4.28515625" customWidth="1"/>
    <col min="2" max="2" width="29.42578125" customWidth="1"/>
    <col min="3" max="3" width="11.42578125" customWidth="1"/>
    <col min="4" max="4" width="9.7109375" customWidth="1"/>
    <col min="5" max="5" width="7.85546875" customWidth="1"/>
    <col min="8" max="8" width="11" customWidth="1"/>
    <col min="9" max="9" width="13.42578125" customWidth="1"/>
    <col min="12" max="12" width="10.5703125" customWidth="1"/>
    <col min="15" max="15" width="11.28515625" customWidth="1"/>
    <col min="18" max="18" width="9.5703125" customWidth="1"/>
    <col min="21" max="21" width="10.42578125" customWidth="1"/>
    <col min="24" max="24" width="13.5703125" customWidth="1"/>
    <col min="30" max="30" width="12.7109375" customWidth="1"/>
  </cols>
  <sheetData>
    <row r="7" spans="1:32" ht="15.75" x14ac:dyDescent="0.25">
      <c r="B7" s="167" t="s">
        <v>73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32" ht="14.25" x14ac:dyDescent="0.2">
      <c r="B8" s="168" t="s">
        <v>184</v>
      </c>
      <c r="C8" s="168"/>
      <c r="D8" s="168"/>
      <c r="E8" s="168"/>
      <c r="F8" s="168"/>
      <c r="G8" s="168"/>
      <c r="H8" s="168"/>
      <c r="I8" s="168"/>
      <c r="J8" s="168"/>
      <c r="K8" s="168"/>
    </row>
    <row r="9" spans="1:32" ht="12.75" customHeight="1" x14ac:dyDescent="0.2">
      <c r="A9" s="175" t="s">
        <v>97</v>
      </c>
      <c r="B9" s="169" t="s">
        <v>74</v>
      </c>
      <c r="C9" s="194" t="s">
        <v>83</v>
      </c>
      <c r="D9" s="194"/>
      <c r="E9" s="194"/>
      <c r="F9" s="194" t="s">
        <v>86</v>
      </c>
      <c r="G9" s="194"/>
      <c r="H9" s="194"/>
      <c r="I9" s="194" t="s">
        <v>115</v>
      </c>
      <c r="J9" s="194"/>
      <c r="K9" s="194"/>
      <c r="L9" s="194" t="s">
        <v>207</v>
      </c>
      <c r="M9" s="194"/>
      <c r="N9" s="194"/>
      <c r="O9" s="194" t="s">
        <v>116</v>
      </c>
      <c r="P9" s="194"/>
      <c r="Q9" s="194"/>
      <c r="R9" s="194" t="s">
        <v>117</v>
      </c>
      <c r="S9" s="194"/>
      <c r="T9" s="194"/>
      <c r="U9" s="170" t="s">
        <v>90</v>
      </c>
      <c r="V9" s="170"/>
      <c r="W9" s="170"/>
      <c r="X9" s="194" t="s">
        <v>91</v>
      </c>
      <c r="Y9" s="194"/>
      <c r="Z9" s="194"/>
      <c r="AA9" s="170" t="s">
        <v>92</v>
      </c>
      <c r="AB9" s="170"/>
      <c r="AC9" s="170"/>
      <c r="AD9" s="194" t="s">
        <v>93</v>
      </c>
      <c r="AE9" s="194"/>
      <c r="AF9" s="194"/>
    </row>
    <row r="10" spans="1:32" ht="26.25" customHeight="1" x14ac:dyDescent="0.2">
      <c r="A10" s="175"/>
      <c r="B10" s="169"/>
      <c r="C10" s="111" t="s">
        <v>84</v>
      </c>
      <c r="D10" s="111" t="s">
        <v>95</v>
      </c>
      <c r="E10" s="111" t="s">
        <v>96</v>
      </c>
      <c r="F10" s="111" t="s">
        <v>84</v>
      </c>
      <c r="G10" s="111" t="s">
        <v>95</v>
      </c>
      <c r="H10" s="111" t="s">
        <v>85</v>
      </c>
      <c r="I10" s="111" t="s">
        <v>84</v>
      </c>
      <c r="J10" s="111" t="s">
        <v>95</v>
      </c>
      <c r="K10" s="111" t="s">
        <v>85</v>
      </c>
      <c r="L10" s="111" t="s">
        <v>84</v>
      </c>
      <c r="M10" s="111" t="s">
        <v>95</v>
      </c>
      <c r="N10" s="111" t="s">
        <v>85</v>
      </c>
      <c r="O10" s="111" t="s">
        <v>84</v>
      </c>
      <c r="P10" s="111" t="s">
        <v>95</v>
      </c>
      <c r="Q10" s="111" t="s">
        <v>85</v>
      </c>
      <c r="R10" s="111" t="s">
        <v>84</v>
      </c>
      <c r="S10" s="111" t="s">
        <v>95</v>
      </c>
      <c r="T10" s="111" t="s">
        <v>85</v>
      </c>
      <c r="U10" s="111" t="s">
        <v>84</v>
      </c>
      <c r="V10" s="111" t="s">
        <v>95</v>
      </c>
      <c r="W10" s="111" t="s">
        <v>85</v>
      </c>
      <c r="X10" s="111" t="s">
        <v>84</v>
      </c>
      <c r="Y10" s="111" t="s">
        <v>95</v>
      </c>
      <c r="Z10" s="111" t="s">
        <v>85</v>
      </c>
      <c r="AA10" s="111" t="s">
        <v>84</v>
      </c>
      <c r="AB10" s="111" t="s">
        <v>95</v>
      </c>
      <c r="AC10" s="111" t="s">
        <v>85</v>
      </c>
      <c r="AD10" s="111" t="s">
        <v>84</v>
      </c>
      <c r="AE10" s="111" t="s">
        <v>95</v>
      </c>
      <c r="AF10" s="111" t="s">
        <v>85</v>
      </c>
    </row>
    <row r="11" spans="1:32" x14ac:dyDescent="0.2">
      <c r="A11" s="9">
        <v>1</v>
      </c>
      <c r="B11" s="9" t="s">
        <v>75</v>
      </c>
      <c r="C11" s="9" t="s">
        <v>118</v>
      </c>
      <c r="D11" s="9">
        <v>3.49</v>
      </c>
      <c r="E11" s="9">
        <f>D11*3</f>
        <v>10.47</v>
      </c>
      <c r="F11" s="9" t="s">
        <v>118</v>
      </c>
      <c r="G11" s="9">
        <v>3.45</v>
      </c>
      <c r="H11" s="9">
        <f>G11*3</f>
        <v>10.350000000000001</v>
      </c>
      <c r="I11" s="9" t="s">
        <v>119</v>
      </c>
      <c r="J11" s="9">
        <v>3.79</v>
      </c>
      <c r="K11" s="9">
        <f>J11*3</f>
        <v>11.370000000000001</v>
      </c>
      <c r="L11" s="9" t="s">
        <v>120</v>
      </c>
      <c r="M11" s="9">
        <v>4.32</v>
      </c>
      <c r="N11" s="9">
        <f>M11*3</f>
        <v>12.96</v>
      </c>
      <c r="O11" s="9" t="s">
        <v>118</v>
      </c>
      <c r="P11" s="9">
        <v>3.69</v>
      </c>
      <c r="Q11" s="9">
        <f>P11*3</f>
        <v>11.07</v>
      </c>
      <c r="R11" s="9" t="s">
        <v>118</v>
      </c>
      <c r="S11" s="9">
        <v>3.49</v>
      </c>
      <c r="T11" s="9">
        <f>S11*3</f>
        <v>10.47</v>
      </c>
      <c r="U11" s="9" t="s">
        <v>119</v>
      </c>
      <c r="V11" s="92">
        <v>3.99</v>
      </c>
      <c r="W11" s="9">
        <f>V11*3</f>
        <v>11.97</v>
      </c>
      <c r="X11" s="9" t="s">
        <v>118</v>
      </c>
      <c r="Y11" s="9">
        <v>3.99</v>
      </c>
      <c r="Z11" s="9">
        <f>Y11*3</f>
        <v>11.97</v>
      </c>
      <c r="AA11" s="9" t="s">
        <v>118</v>
      </c>
      <c r="AB11" s="9">
        <v>3.99</v>
      </c>
      <c r="AC11" s="9">
        <f>AB11*3</f>
        <v>11.97</v>
      </c>
      <c r="AD11" s="9" t="s">
        <v>120</v>
      </c>
      <c r="AE11" s="9">
        <v>3.69</v>
      </c>
      <c r="AF11" s="9">
        <f>AE11*3</f>
        <v>11.07</v>
      </c>
    </row>
    <row r="12" spans="1:32" x14ac:dyDescent="0.2">
      <c r="A12" s="9">
        <v>2</v>
      </c>
      <c r="B12" s="9" t="s">
        <v>105</v>
      </c>
      <c r="C12" s="9" t="s">
        <v>193</v>
      </c>
      <c r="D12" s="9">
        <v>5.49</v>
      </c>
      <c r="E12" s="9">
        <f>D12*4</f>
        <v>21.96</v>
      </c>
      <c r="F12" s="9" t="s">
        <v>205</v>
      </c>
      <c r="G12" s="9">
        <v>3.99</v>
      </c>
      <c r="H12" s="9">
        <f>G12*4</f>
        <v>15.96</v>
      </c>
      <c r="I12" s="9" t="s">
        <v>185</v>
      </c>
      <c r="J12" s="9">
        <v>3.99</v>
      </c>
      <c r="K12" s="9">
        <f>J12*4</f>
        <v>15.96</v>
      </c>
      <c r="L12" s="9" t="s">
        <v>208</v>
      </c>
      <c r="M12" s="9">
        <v>4.49</v>
      </c>
      <c r="N12" s="9">
        <f>M12*4</f>
        <v>17.96</v>
      </c>
      <c r="O12" s="9" t="s">
        <v>193</v>
      </c>
      <c r="P12" s="9">
        <v>4.99</v>
      </c>
      <c r="Q12" s="9">
        <f>P12*4</f>
        <v>19.96</v>
      </c>
      <c r="R12" s="9" t="s">
        <v>123</v>
      </c>
      <c r="S12" s="9">
        <v>3.99</v>
      </c>
      <c r="T12" s="9">
        <f>S12*4</f>
        <v>15.96</v>
      </c>
      <c r="U12" s="9" t="s">
        <v>215</v>
      </c>
      <c r="V12" s="92">
        <v>3.45</v>
      </c>
      <c r="W12" s="92">
        <f>V12*4</f>
        <v>13.8</v>
      </c>
      <c r="X12" s="9" t="s">
        <v>198</v>
      </c>
      <c r="Y12" s="9">
        <v>4.49</v>
      </c>
      <c r="Z12" s="9">
        <f>Y12*4</f>
        <v>17.96</v>
      </c>
      <c r="AA12" s="9" t="s">
        <v>213</v>
      </c>
      <c r="AB12" s="9">
        <v>4.6500000000000004</v>
      </c>
      <c r="AC12" s="92">
        <f>AB12*4</f>
        <v>18.600000000000001</v>
      </c>
      <c r="AD12" s="9" t="s">
        <v>203</v>
      </c>
      <c r="AE12" s="9">
        <v>4.99</v>
      </c>
      <c r="AF12" s="9">
        <f>AE12*4</f>
        <v>19.96</v>
      </c>
    </row>
    <row r="13" spans="1:32" x14ac:dyDescent="0.2">
      <c r="A13" s="9">
        <v>3</v>
      </c>
      <c r="B13" s="9" t="s">
        <v>109</v>
      </c>
      <c r="C13" s="9" t="s">
        <v>194</v>
      </c>
      <c r="D13" s="9">
        <v>5.49</v>
      </c>
      <c r="E13" s="9">
        <f>D13*4</f>
        <v>21.96</v>
      </c>
      <c r="F13" s="9" t="s">
        <v>131</v>
      </c>
      <c r="G13" s="9">
        <v>5.49</v>
      </c>
      <c r="H13" s="9">
        <f>G13*4</f>
        <v>21.96</v>
      </c>
      <c r="I13" s="9" t="s">
        <v>129</v>
      </c>
      <c r="J13" s="9">
        <v>4.99</v>
      </c>
      <c r="K13" s="9">
        <f>J13*4</f>
        <v>19.96</v>
      </c>
      <c r="L13" s="9" t="s">
        <v>209</v>
      </c>
      <c r="M13" s="9">
        <v>7.38</v>
      </c>
      <c r="N13" s="9">
        <f>M13*4</f>
        <v>29.52</v>
      </c>
      <c r="O13" s="9" t="s">
        <v>186</v>
      </c>
      <c r="P13" s="9">
        <v>3.39</v>
      </c>
      <c r="Q13" s="9">
        <f>P13*4</f>
        <v>13.56</v>
      </c>
      <c r="R13" s="9" t="s">
        <v>186</v>
      </c>
      <c r="S13" s="9">
        <v>5.99</v>
      </c>
      <c r="T13" s="9">
        <f>S13*4</f>
        <v>23.96</v>
      </c>
      <c r="U13" s="9" t="s">
        <v>131</v>
      </c>
      <c r="V13" s="92">
        <v>3.19</v>
      </c>
      <c r="W13" s="92">
        <f>V13*4</f>
        <v>12.76</v>
      </c>
      <c r="X13" s="9" t="s">
        <v>199</v>
      </c>
      <c r="Y13" s="9">
        <v>5.49</v>
      </c>
      <c r="Z13" s="9">
        <f>Y13*4</f>
        <v>21.96</v>
      </c>
      <c r="AA13" s="9" t="s">
        <v>214</v>
      </c>
      <c r="AB13" s="9">
        <v>5.75</v>
      </c>
      <c r="AC13" s="92">
        <f>AB13*4</f>
        <v>23</v>
      </c>
      <c r="AD13" s="9" t="s">
        <v>199</v>
      </c>
      <c r="AE13" s="9">
        <v>5.79</v>
      </c>
      <c r="AF13" s="9">
        <f>AE13*4</f>
        <v>23.16</v>
      </c>
    </row>
    <row r="14" spans="1:32" x14ac:dyDescent="0.2">
      <c r="A14" s="9">
        <v>4</v>
      </c>
      <c r="B14" s="9" t="s">
        <v>110</v>
      </c>
      <c r="C14" s="9" t="s">
        <v>195</v>
      </c>
      <c r="D14" s="9">
        <v>6.99</v>
      </c>
      <c r="E14" s="9">
        <f>D14*3</f>
        <v>20.97</v>
      </c>
      <c r="F14" s="9" t="s">
        <v>134</v>
      </c>
      <c r="G14" s="9">
        <v>5.59</v>
      </c>
      <c r="H14" s="9">
        <f>G14*3</f>
        <v>16.77</v>
      </c>
      <c r="I14" s="9" t="s">
        <v>186</v>
      </c>
      <c r="J14" s="9">
        <v>6.99</v>
      </c>
      <c r="K14" s="9">
        <f>J14*3</f>
        <v>20.97</v>
      </c>
      <c r="L14" s="9" t="s">
        <v>195</v>
      </c>
      <c r="M14" s="9">
        <v>7.19</v>
      </c>
      <c r="N14" s="9">
        <f>M14*3</f>
        <v>21.57</v>
      </c>
      <c r="O14" s="9" t="s">
        <v>186</v>
      </c>
      <c r="P14" s="9">
        <v>3.99</v>
      </c>
      <c r="Q14" s="9">
        <f>P14*3</f>
        <v>11.97</v>
      </c>
      <c r="R14" s="9" t="s">
        <v>134</v>
      </c>
      <c r="S14" s="9">
        <v>4.3899999999999997</v>
      </c>
      <c r="T14" s="9">
        <f>S14*3</f>
        <v>13.169999999999998</v>
      </c>
      <c r="U14" s="9" t="s">
        <v>131</v>
      </c>
      <c r="V14" s="92">
        <v>4.49</v>
      </c>
      <c r="W14" s="9">
        <f>V14*3</f>
        <v>13.47</v>
      </c>
      <c r="X14" s="9" t="s">
        <v>133</v>
      </c>
      <c r="Y14" s="9">
        <v>7.29</v>
      </c>
      <c r="Z14" s="9">
        <f>Y14*3</f>
        <v>21.87</v>
      </c>
      <c r="AA14" s="9" t="s">
        <v>195</v>
      </c>
      <c r="AB14" s="9">
        <v>5.49</v>
      </c>
      <c r="AC14" s="9">
        <f>AB14*3</f>
        <v>16.47</v>
      </c>
      <c r="AD14" s="9" t="s">
        <v>134</v>
      </c>
      <c r="AE14" s="9">
        <v>4.29</v>
      </c>
      <c r="AF14" s="9">
        <f>AE14*3</f>
        <v>12.870000000000001</v>
      </c>
    </row>
    <row r="15" spans="1:32" x14ac:dyDescent="0.2">
      <c r="A15" s="9">
        <v>5</v>
      </c>
      <c r="B15" s="9" t="s">
        <v>16</v>
      </c>
      <c r="C15" s="9" t="s">
        <v>140</v>
      </c>
      <c r="D15" s="9">
        <v>1.69</v>
      </c>
      <c r="E15" s="9">
        <f>D15</f>
        <v>1.69</v>
      </c>
      <c r="F15" s="9" t="s">
        <v>139</v>
      </c>
      <c r="G15" s="9">
        <v>1.99</v>
      </c>
      <c r="H15" s="9">
        <f>G15</f>
        <v>1.99</v>
      </c>
      <c r="I15" s="9" t="s">
        <v>139</v>
      </c>
      <c r="J15" s="9">
        <v>1.49</v>
      </c>
      <c r="K15" s="9">
        <f>J15</f>
        <v>1.49</v>
      </c>
      <c r="L15" s="9" t="s">
        <v>141</v>
      </c>
      <c r="M15" s="9">
        <v>1.75</v>
      </c>
      <c r="N15" s="9">
        <f>M15</f>
        <v>1.75</v>
      </c>
      <c r="O15" s="9" t="s">
        <v>141</v>
      </c>
      <c r="P15" s="9">
        <v>1.99</v>
      </c>
      <c r="Q15" s="9">
        <f>P15</f>
        <v>1.99</v>
      </c>
      <c r="R15" s="9" t="s">
        <v>139</v>
      </c>
      <c r="S15" s="9">
        <v>1.59</v>
      </c>
      <c r="T15" s="9">
        <f>S15</f>
        <v>1.59</v>
      </c>
      <c r="U15" s="9" t="s">
        <v>137</v>
      </c>
      <c r="V15" s="92">
        <v>1.35</v>
      </c>
      <c r="W15" s="9">
        <f>V15</f>
        <v>1.35</v>
      </c>
      <c r="X15" s="9" t="s">
        <v>137</v>
      </c>
      <c r="Y15" s="9">
        <v>1.89</v>
      </c>
      <c r="Z15" s="9">
        <f>Y15</f>
        <v>1.89</v>
      </c>
      <c r="AA15" s="9" t="s">
        <v>138</v>
      </c>
      <c r="AB15" s="9">
        <v>1.59</v>
      </c>
      <c r="AC15" s="9">
        <f>AB15</f>
        <v>1.59</v>
      </c>
      <c r="AD15" s="9" t="s">
        <v>141</v>
      </c>
      <c r="AE15" s="9">
        <v>1.49</v>
      </c>
      <c r="AF15" s="9">
        <f>AE15</f>
        <v>1.49</v>
      </c>
    </row>
    <row r="16" spans="1:32" x14ac:dyDescent="0.2">
      <c r="A16" s="9">
        <v>6</v>
      </c>
      <c r="B16" s="9" t="s">
        <v>111</v>
      </c>
      <c r="C16" s="9" t="s">
        <v>196</v>
      </c>
      <c r="D16" s="9">
        <v>1.69</v>
      </c>
      <c r="E16" s="9">
        <f>D16*2</f>
        <v>3.38</v>
      </c>
      <c r="F16" s="9" t="s">
        <v>206</v>
      </c>
      <c r="G16" s="9">
        <v>2.99</v>
      </c>
      <c r="H16" s="9">
        <f>G16*2</f>
        <v>5.98</v>
      </c>
      <c r="I16" s="9" t="s">
        <v>187</v>
      </c>
      <c r="J16" s="9">
        <v>1.99</v>
      </c>
      <c r="K16" s="9">
        <f>J16*2</f>
        <v>3.98</v>
      </c>
      <c r="L16" s="9" t="s">
        <v>210</v>
      </c>
      <c r="M16" s="9">
        <v>2.89</v>
      </c>
      <c r="N16" s="9">
        <f>M16*2</f>
        <v>5.78</v>
      </c>
      <c r="O16" s="9" t="s">
        <v>212</v>
      </c>
      <c r="P16" s="9">
        <v>2.69</v>
      </c>
      <c r="Q16" s="9">
        <f>P16*2</f>
        <v>5.38</v>
      </c>
      <c r="R16" s="9" t="s">
        <v>190</v>
      </c>
      <c r="S16" s="9">
        <v>2.29</v>
      </c>
      <c r="T16" s="9">
        <f>S16*2</f>
        <v>4.58</v>
      </c>
      <c r="U16" s="9" t="s">
        <v>145</v>
      </c>
      <c r="V16" s="92">
        <v>2.65</v>
      </c>
      <c r="W16" s="92">
        <f>V16*2</f>
        <v>5.3</v>
      </c>
      <c r="X16" s="9" t="s">
        <v>200</v>
      </c>
      <c r="Y16" s="9">
        <v>2.4900000000000002</v>
      </c>
      <c r="Z16" s="9">
        <f>Y16*2</f>
        <v>4.9800000000000004</v>
      </c>
      <c r="AA16" s="9" t="s">
        <v>206</v>
      </c>
      <c r="AB16" s="92">
        <v>2.19</v>
      </c>
      <c r="AC16" s="92">
        <f>AB16*2</f>
        <v>4.38</v>
      </c>
      <c r="AD16" s="9" t="s">
        <v>204</v>
      </c>
      <c r="AE16" s="9">
        <v>2.29</v>
      </c>
      <c r="AF16" s="9">
        <f>AE16*2</f>
        <v>4.58</v>
      </c>
    </row>
    <row r="17" spans="1:32" x14ac:dyDescent="0.2">
      <c r="A17" s="9">
        <v>7</v>
      </c>
      <c r="B17" s="9" t="s">
        <v>76</v>
      </c>
      <c r="C17" s="9" t="s">
        <v>149</v>
      </c>
      <c r="D17" s="9">
        <v>7.99</v>
      </c>
      <c r="E17" s="9">
        <f>D17</f>
        <v>7.99</v>
      </c>
      <c r="F17" s="9" t="s">
        <v>149</v>
      </c>
      <c r="G17" s="9">
        <v>6.99</v>
      </c>
      <c r="H17" s="9">
        <f>G17</f>
        <v>6.99</v>
      </c>
      <c r="I17" s="9" t="s">
        <v>149</v>
      </c>
      <c r="J17" s="9">
        <v>9.49</v>
      </c>
      <c r="K17" s="9">
        <f>J17</f>
        <v>9.49</v>
      </c>
      <c r="L17" s="9" t="s">
        <v>149</v>
      </c>
      <c r="M17" s="9">
        <v>6.99</v>
      </c>
      <c r="N17" s="9">
        <f>M17</f>
        <v>6.99</v>
      </c>
      <c r="O17" s="9" t="s">
        <v>152</v>
      </c>
      <c r="P17" s="9">
        <v>7.69</v>
      </c>
      <c r="Q17" s="9">
        <f>P17</f>
        <v>7.69</v>
      </c>
      <c r="R17" s="9" t="s">
        <v>149</v>
      </c>
      <c r="S17" s="9">
        <v>8.49</v>
      </c>
      <c r="T17" s="9">
        <f>S17</f>
        <v>8.49</v>
      </c>
      <c r="U17" s="9" t="s">
        <v>149</v>
      </c>
      <c r="V17" s="92">
        <v>8.19</v>
      </c>
      <c r="W17" s="9">
        <f>V17</f>
        <v>8.19</v>
      </c>
      <c r="X17" s="9" t="s">
        <v>149</v>
      </c>
      <c r="Y17" s="9">
        <v>7.99</v>
      </c>
      <c r="Z17" s="9">
        <f>Y17</f>
        <v>7.99</v>
      </c>
      <c r="AA17" s="9" t="s">
        <v>150</v>
      </c>
      <c r="AB17" s="9">
        <v>7.99</v>
      </c>
      <c r="AC17" s="9">
        <f>AB17</f>
        <v>7.99</v>
      </c>
      <c r="AD17" s="9" t="s">
        <v>149</v>
      </c>
      <c r="AE17" s="9">
        <v>8.98</v>
      </c>
      <c r="AF17" s="9">
        <f>AE17</f>
        <v>8.98</v>
      </c>
    </row>
    <row r="18" spans="1:32" x14ac:dyDescent="0.2">
      <c r="A18" s="9">
        <v>8</v>
      </c>
      <c r="B18" s="9" t="s">
        <v>112</v>
      </c>
      <c r="C18" s="9" t="s">
        <v>153</v>
      </c>
      <c r="D18" s="9">
        <v>13.89</v>
      </c>
      <c r="E18" s="9">
        <f>D18*2</f>
        <v>27.78</v>
      </c>
      <c r="F18" s="9" t="s">
        <v>153</v>
      </c>
      <c r="G18" s="9">
        <v>16.989999999999998</v>
      </c>
      <c r="H18" s="9">
        <f>G18*2</f>
        <v>33.979999999999997</v>
      </c>
      <c r="I18" s="9" t="s">
        <v>153</v>
      </c>
      <c r="J18" s="9">
        <v>16.989999999999998</v>
      </c>
      <c r="K18" s="9">
        <f>J18*2</f>
        <v>33.979999999999997</v>
      </c>
      <c r="L18" s="9" t="s">
        <v>153</v>
      </c>
      <c r="M18" s="92">
        <v>17.3</v>
      </c>
      <c r="N18" s="9">
        <f>M18*2</f>
        <v>34.6</v>
      </c>
      <c r="O18" s="9" t="s">
        <v>153</v>
      </c>
      <c r="P18" s="9">
        <v>14.69</v>
      </c>
      <c r="Q18" s="9">
        <f>P18*2</f>
        <v>29.38</v>
      </c>
      <c r="R18" s="9" t="s">
        <v>154</v>
      </c>
      <c r="S18" s="9">
        <v>18.989999999999998</v>
      </c>
      <c r="T18" s="9">
        <f>S18*2</f>
        <v>37.979999999999997</v>
      </c>
      <c r="U18" s="9" t="s">
        <v>217</v>
      </c>
      <c r="V18" s="92">
        <v>14.99</v>
      </c>
      <c r="W18" s="9">
        <f>V18*2</f>
        <v>29.98</v>
      </c>
      <c r="X18" s="9" t="s">
        <v>201</v>
      </c>
      <c r="Y18" s="9">
        <v>14.99</v>
      </c>
      <c r="Z18" s="9">
        <f>Y18*2</f>
        <v>29.98</v>
      </c>
      <c r="AA18" s="9" t="s">
        <v>154</v>
      </c>
      <c r="AB18" s="9">
        <v>16.25</v>
      </c>
      <c r="AC18" s="92">
        <f>AB18*2</f>
        <v>32.5</v>
      </c>
      <c r="AD18" s="9" t="s">
        <v>156</v>
      </c>
      <c r="AE18" s="9">
        <v>14.49</v>
      </c>
      <c r="AF18" s="9">
        <f>AE18*2</f>
        <v>28.98</v>
      </c>
    </row>
    <row r="19" spans="1:32" x14ac:dyDescent="0.2">
      <c r="A19" s="9">
        <v>9</v>
      </c>
      <c r="B19" s="9" t="s">
        <v>113</v>
      </c>
      <c r="C19" s="9" t="s">
        <v>157</v>
      </c>
      <c r="D19" s="9">
        <v>14.99</v>
      </c>
      <c r="E19" s="9">
        <f>D19*2</f>
        <v>29.98</v>
      </c>
      <c r="F19" s="9" t="s">
        <v>157</v>
      </c>
      <c r="G19" s="9">
        <v>14.49</v>
      </c>
      <c r="H19" s="9">
        <f>G19*2</f>
        <v>28.98</v>
      </c>
      <c r="I19" s="9" t="s">
        <v>159</v>
      </c>
      <c r="J19" s="9">
        <v>17.29</v>
      </c>
      <c r="K19" s="9">
        <f>J19*2</f>
        <v>34.58</v>
      </c>
      <c r="L19" s="9" t="s">
        <v>159</v>
      </c>
      <c r="M19" s="92">
        <v>19</v>
      </c>
      <c r="N19" s="9">
        <f>M19*2</f>
        <v>38</v>
      </c>
      <c r="O19" s="9" t="s">
        <v>160</v>
      </c>
      <c r="P19" s="9">
        <v>14.99</v>
      </c>
      <c r="Q19" s="9">
        <f>P19*2</f>
        <v>29.98</v>
      </c>
      <c r="R19" s="9" t="s">
        <v>191</v>
      </c>
      <c r="S19" s="9">
        <v>15.99</v>
      </c>
      <c r="T19" s="9">
        <f>S19*2</f>
        <v>31.98</v>
      </c>
      <c r="U19" s="9" t="s">
        <v>157</v>
      </c>
      <c r="V19" s="92">
        <v>12.89</v>
      </c>
      <c r="W19" s="92">
        <f>V19*2</f>
        <v>25.78</v>
      </c>
      <c r="X19" s="104" t="s">
        <v>160</v>
      </c>
      <c r="Y19" s="9">
        <v>12.99</v>
      </c>
      <c r="Z19" s="9">
        <f>Y19*2</f>
        <v>25.98</v>
      </c>
      <c r="AA19" s="9" t="s">
        <v>157</v>
      </c>
      <c r="AB19" s="9">
        <v>12.99</v>
      </c>
      <c r="AC19" s="9">
        <f>AB19*2</f>
        <v>25.98</v>
      </c>
      <c r="AD19" s="9" t="s">
        <v>157</v>
      </c>
      <c r="AE19" s="9">
        <v>13.19</v>
      </c>
      <c r="AF19" s="9">
        <f>AE19*2</f>
        <v>26.38</v>
      </c>
    </row>
    <row r="20" spans="1:32" x14ac:dyDescent="0.2">
      <c r="A20" s="9">
        <v>10</v>
      </c>
      <c r="B20" s="9" t="s">
        <v>114</v>
      </c>
      <c r="C20" s="9" t="s">
        <v>165</v>
      </c>
      <c r="D20" s="9">
        <v>2.79</v>
      </c>
      <c r="E20" s="9">
        <f>D20*3</f>
        <v>8.370000000000001</v>
      </c>
      <c r="F20" s="9" t="s">
        <v>165</v>
      </c>
      <c r="G20" s="9">
        <v>2.99</v>
      </c>
      <c r="H20" s="9">
        <f>G20*3</f>
        <v>8.9700000000000006</v>
      </c>
      <c r="I20" s="9" t="s">
        <v>188</v>
      </c>
      <c r="J20" s="9">
        <v>2.99</v>
      </c>
      <c r="K20" s="9">
        <f>J20*3</f>
        <v>8.9700000000000006</v>
      </c>
      <c r="L20" s="9" t="s">
        <v>164</v>
      </c>
      <c r="M20" s="9">
        <v>3.29</v>
      </c>
      <c r="N20" s="9">
        <f>M20*3</f>
        <v>9.870000000000001</v>
      </c>
      <c r="O20" s="9" t="s">
        <v>165</v>
      </c>
      <c r="P20" s="9">
        <v>2.99</v>
      </c>
      <c r="Q20" s="9">
        <f>P20*3</f>
        <v>8.9700000000000006</v>
      </c>
      <c r="R20" s="9" t="s">
        <v>165</v>
      </c>
      <c r="S20" s="9">
        <v>3.49</v>
      </c>
      <c r="T20" s="9">
        <f>S20*3</f>
        <v>10.47</v>
      </c>
      <c r="U20" s="9" t="s">
        <v>216</v>
      </c>
      <c r="V20" s="92">
        <v>2.89</v>
      </c>
      <c r="W20" s="9">
        <f>V20*3</f>
        <v>8.67</v>
      </c>
      <c r="X20" s="9" t="s">
        <v>164</v>
      </c>
      <c r="Y20" s="92">
        <v>3.589</v>
      </c>
      <c r="Z20" s="92">
        <f>Y20*3</f>
        <v>10.766999999999999</v>
      </c>
      <c r="AA20" s="9" t="s">
        <v>165</v>
      </c>
      <c r="AB20" s="9">
        <v>3.79</v>
      </c>
      <c r="AC20" s="9">
        <f>AB20*3</f>
        <v>11.370000000000001</v>
      </c>
      <c r="AD20" s="9" t="s">
        <v>165</v>
      </c>
      <c r="AE20" s="9">
        <v>4.29</v>
      </c>
      <c r="AF20" s="9">
        <f>AE20*3</f>
        <v>12.870000000000001</v>
      </c>
    </row>
    <row r="21" spans="1:32" x14ac:dyDescent="0.2">
      <c r="A21" s="9">
        <v>11</v>
      </c>
      <c r="B21" s="9" t="s">
        <v>167</v>
      </c>
      <c r="C21" s="110"/>
      <c r="D21" s="9">
        <v>2.4900000000000002</v>
      </c>
      <c r="E21" s="9">
        <f>D21*2</f>
        <v>4.9800000000000004</v>
      </c>
      <c r="F21" s="110"/>
      <c r="G21" s="9">
        <v>4.99</v>
      </c>
      <c r="H21" s="9">
        <f>G21*2</f>
        <v>9.98</v>
      </c>
      <c r="I21" s="110" t="s">
        <v>168</v>
      </c>
      <c r="J21" s="9">
        <v>3.99</v>
      </c>
      <c r="K21" s="9">
        <f>J21*2</f>
        <v>7.98</v>
      </c>
      <c r="L21" s="110" t="s">
        <v>168</v>
      </c>
      <c r="M21" s="9">
        <v>3.99</v>
      </c>
      <c r="N21" s="9">
        <f>M21*2</f>
        <v>7.98</v>
      </c>
      <c r="O21" s="110" t="s">
        <v>168</v>
      </c>
      <c r="P21" s="9">
        <v>6.99</v>
      </c>
      <c r="Q21" s="9">
        <f>P21*2</f>
        <v>13.98</v>
      </c>
      <c r="R21" s="110" t="s">
        <v>168</v>
      </c>
      <c r="S21" s="9">
        <v>5.49</v>
      </c>
      <c r="T21" s="9">
        <f>S21*2</f>
        <v>10.98</v>
      </c>
      <c r="U21" s="110" t="s">
        <v>168</v>
      </c>
      <c r="V21" s="92">
        <v>4.99</v>
      </c>
      <c r="W21" s="92">
        <f>V21*2</f>
        <v>9.98</v>
      </c>
      <c r="X21" s="110" t="s">
        <v>168</v>
      </c>
      <c r="Y21" s="9">
        <v>5.99</v>
      </c>
      <c r="Z21" s="9">
        <f>Y21*2</f>
        <v>11.98</v>
      </c>
      <c r="AA21" s="110" t="s">
        <v>168</v>
      </c>
      <c r="AB21" s="9">
        <v>5.89</v>
      </c>
      <c r="AC21" s="9">
        <f>AB21*2</f>
        <v>11.78</v>
      </c>
      <c r="AD21" s="110" t="s">
        <v>168</v>
      </c>
      <c r="AE21" s="9">
        <v>4.99</v>
      </c>
      <c r="AF21" s="9">
        <f>AE21*2</f>
        <v>9.98</v>
      </c>
    </row>
    <row r="22" spans="1:32" x14ac:dyDescent="0.2">
      <c r="A22" s="9">
        <v>12</v>
      </c>
      <c r="B22" s="9" t="s">
        <v>77</v>
      </c>
      <c r="C22" s="110"/>
      <c r="D22" s="9">
        <v>7.99</v>
      </c>
      <c r="E22" s="9">
        <f>D22*2</f>
        <v>15.98</v>
      </c>
      <c r="F22" s="110"/>
      <c r="G22" s="9">
        <v>2.99</v>
      </c>
      <c r="H22" s="9">
        <f>G22*2</f>
        <v>5.98</v>
      </c>
      <c r="I22" s="110" t="s">
        <v>168</v>
      </c>
      <c r="J22" s="9">
        <v>5.99</v>
      </c>
      <c r="K22" s="9">
        <f>J22*2</f>
        <v>11.98</v>
      </c>
      <c r="L22" s="110" t="s">
        <v>168</v>
      </c>
      <c r="M22" s="9">
        <v>4.99</v>
      </c>
      <c r="N22" s="9">
        <f>M22*2</f>
        <v>9.98</v>
      </c>
      <c r="O22" s="110" t="s">
        <v>168</v>
      </c>
      <c r="P22" s="9">
        <v>4.99</v>
      </c>
      <c r="Q22" s="9">
        <f>P22*2</f>
        <v>9.98</v>
      </c>
      <c r="R22" s="110" t="s">
        <v>168</v>
      </c>
      <c r="S22" s="9">
        <v>5.99</v>
      </c>
      <c r="T22" s="9">
        <f>S22*2</f>
        <v>11.98</v>
      </c>
      <c r="U22" s="110" t="s">
        <v>168</v>
      </c>
      <c r="V22" s="92">
        <v>4.99</v>
      </c>
      <c r="W22" s="9">
        <f>V22*2</f>
        <v>9.98</v>
      </c>
      <c r="X22" s="110" t="s">
        <v>168</v>
      </c>
      <c r="Y22" s="9">
        <v>6.99</v>
      </c>
      <c r="Z22" s="9">
        <f>Y22*2</f>
        <v>13.98</v>
      </c>
      <c r="AA22" s="110" t="s">
        <v>168</v>
      </c>
      <c r="AB22" s="9">
        <v>3.79</v>
      </c>
      <c r="AC22" s="9">
        <f>AB22*2</f>
        <v>7.58</v>
      </c>
      <c r="AD22" s="110" t="s">
        <v>168</v>
      </c>
      <c r="AE22" s="9">
        <v>2.99</v>
      </c>
      <c r="AF22" s="9">
        <f>AE22*2</f>
        <v>5.98</v>
      </c>
    </row>
    <row r="23" spans="1:32" x14ac:dyDescent="0.2">
      <c r="A23" s="9">
        <v>13</v>
      </c>
      <c r="B23" s="9" t="s">
        <v>78</v>
      </c>
      <c r="C23" s="110"/>
      <c r="D23" s="9">
        <v>10.99</v>
      </c>
      <c r="E23" s="9">
        <f>D23*2</f>
        <v>21.98</v>
      </c>
      <c r="F23" s="110" t="s">
        <v>168</v>
      </c>
      <c r="G23" s="9">
        <v>7.99</v>
      </c>
      <c r="H23" s="9">
        <f>G23*2</f>
        <v>15.98</v>
      </c>
      <c r="I23" s="110" t="s">
        <v>168</v>
      </c>
      <c r="J23" s="9">
        <v>7.99</v>
      </c>
      <c r="K23" s="9">
        <f>J23*2</f>
        <v>15.98</v>
      </c>
      <c r="L23" s="110" t="s">
        <v>168</v>
      </c>
      <c r="M23" s="9">
        <v>11.9</v>
      </c>
      <c r="N23" s="9">
        <f>M23*2</f>
        <v>23.8</v>
      </c>
      <c r="O23" s="110" t="s">
        <v>168</v>
      </c>
      <c r="P23" s="9">
        <v>7.99</v>
      </c>
      <c r="Q23" s="9">
        <f>P23*2</f>
        <v>15.98</v>
      </c>
      <c r="R23" s="110" t="s">
        <v>168</v>
      </c>
      <c r="S23" s="9">
        <v>8.99</v>
      </c>
      <c r="T23" s="9">
        <f>S23*2</f>
        <v>17.98</v>
      </c>
      <c r="U23" s="110" t="s">
        <v>168</v>
      </c>
      <c r="V23" s="92">
        <v>12.99</v>
      </c>
      <c r="W23" s="9">
        <f>V23*2</f>
        <v>25.98</v>
      </c>
      <c r="X23" s="110" t="s">
        <v>168</v>
      </c>
      <c r="Y23" s="9">
        <v>10.99</v>
      </c>
      <c r="Z23" s="9">
        <f>Y23*2</f>
        <v>21.98</v>
      </c>
      <c r="AA23" s="110" t="s">
        <v>168</v>
      </c>
      <c r="AB23" s="9">
        <v>9.9</v>
      </c>
      <c r="AC23" s="9">
        <f>AB23*2</f>
        <v>19.8</v>
      </c>
      <c r="AD23" s="110" t="s">
        <v>168</v>
      </c>
      <c r="AE23" s="9">
        <v>7.69</v>
      </c>
      <c r="AF23" s="9">
        <f>AE23*2</f>
        <v>15.38</v>
      </c>
    </row>
    <row r="24" spans="1:32" x14ac:dyDescent="0.2">
      <c r="A24" s="9">
        <v>14</v>
      </c>
      <c r="B24" s="9" t="s">
        <v>79</v>
      </c>
      <c r="C24" s="110"/>
      <c r="D24" s="9">
        <v>6.99</v>
      </c>
      <c r="E24" s="9">
        <f>D24*2</f>
        <v>13.98</v>
      </c>
      <c r="F24" s="110" t="s">
        <v>168</v>
      </c>
      <c r="G24" s="9">
        <v>5.99</v>
      </c>
      <c r="H24" s="9">
        <f>G24*2</f>
        <v>11.98</v>
      </c>
      <c r="I24" s="110" t="s">
        <v>168</v>
      </c>
      <c r="J24" s="9">
        <v>4.99</v>
      </c>
      <c r="K24" s="9">
        <f>J24*2</f>
        <v>9.98</v>
      </c>
      <c r="L24" s="110" t="s">
        <v>168</v>
      </c>
      <c r="M24" s="9">
        <v>5.99</v>
      </c>
      <c r="N24" s="9">
        <f>M24*2</f>
        <v>11.98</v>
      </c>
      <c r="O24" s="110" t="s">
        <v>168</v>
      </c>
      <c r="P24" s="9">
        <v>5.99</v>
      </c>
      <c r="Q24" s="9">
        <f>P24*2</f>
        <v>11.98</v>
      </c>
      <c r="R24" s="110" t="s">
        <v>168</v>
      </c>
      <c r="S24" s="9">
        <v>5.49</v>
      </c>
      <c r="T24" s="9">
        <f>S24*2</f>
        <v>10.98</v>
      </c>
      <c r="U24" s="110" t="s">
        <v>168</v>
      </c>
      <c r="V24" s="92">
        <v>6.9</v>
      </c>
      <c r="W24" s="92">
        <f>V24*2</f>
        <v>13.8</v>
      </c>
      <c r="X24" s="110" t="s">
        <v>168</v>
      </c>
      <c r="Y24" s="9">
        <v>6.47</v>
      </c>
      <c r="Z24" s="9">
        <f>Y24*2</f>
        <v>12.94</v>
      </c>
      <c r="AA24" s="110" t="s">
        <v>168</v>
      </c>
      <c r="AB24" s="9">
        <v>5.99</v>
      </c>
      <c r="AC24" s="9">
        <f>AB24*2</f>
        <v>11.98</v>
      </c>
      <c r="AD24" s="110" t="s">
        <v>168</v>
      </c>
      <c r="AE24" s="9">
        <v>3.99</v>
      </c>
      <c r="AF24" s="9">
        <f>AE24*2</f>
        <v>7.98</v>
      </c>
    </row>
    <row r="25" spans="1:32" ht="25.5" x14ac:dyDescent="0.2">
      <c r="A25" s="9">
        <v>15</v>
      </c>
      <c r="B25" s="9" t="s">
        <v>80</v>
      </c>
      <c r="C25" s="9" t="s">
        <v>197</v>
      </c>
      <c r="D25" s="9">
        <v>16.649999999999999</v>
      </c>
      <c r="E25" s="9">
        <f>D25</f>
        <v>16.649999999999999</v>
      </c>
      <c r="F25" s="9" t="s">
        <v>170</v>
      </c>
      <c r="G25" s="9">
        <v>26.99</v>
      </c>
      <c r="H25" s="9">
        <f>G25</f>
        <v>26.99</v>
      </c>
      <c r="I25" s="9" t="s">
        <v>189</v>
      </c>
      <c r="J25" s="9">
        <v>21.99</v>
      </c>
      <c r="K25" s="9">
        <f>J25</f>
        <v>21.99</v>
      </c>
      <c r="L25" s="9" t="s">
        <v>211</v>
      </c>
      <c r="M25" s="9">
        <v>21.99</v>
      </c>
      <c r="N25" s="9">
        <f>M25</f>
        <v>21.99</v>
      </c>
      <c r="O25" s="9" t="s">
        <v>170</v>
      </c>
      <c r="P25" s="9">
        <v>24.99</v>
      </c>
      <c r="Q25" s="9">
        <f>P25</f>
        <v>24.99</v>
      </c>
      <c r="R25" s="112" t="s">
        <v>192</v>
      </c>
      <c r="S25" s="9">
        <v>19.989999999999998</v>
      </c>
      <c r="T25" s="9">
        <f>S25</f>
        <v>19.989999999999998</v>
      </c>
      <c r="U25" s="9" t="s">
        <v>170</v>
      </c>
      <c r="V25" s="92">
        <v>18.989999999999998</v>
      </c>
      <c r="W25" s="92">
        <f>V25</f>
        <v>18.989999999999998</v>
      </c>
      <c r="X25" s="9" t="s">
        <v>169</v>
      </c>
      <c r="Y25" s="9">
        <v>29.9</v>
      </c>
      <c r="Z25" s="92">
        <f>Y25</f>
        <v>29.9</v>
      </c>
      <c r="AA25" s="9" t="s">
        <v>170</v>
      </c>
      <c r="AB25" s="9">
        <v>23.9</v>
      </c>
      <c r="AC25" s="92">
        <f>AB25</f>
        <v>23.9</v>
      </c>
      <c r="AD25" s="9" t="s">
        <v>170</v>
      </c>
      <c r="AE25" s="9">
        <v>19.989999999999998</v>
      </c>
      <c r="AF25" s="9">
        <f>AE25</f>
        <v>19.989999999999998</v>
      </c>
    </row>
    <row r="26" spans="1:32" x14ac:dyDescent="0.2">
      <c r="A26" s="9">
        <v>16</v>
      </c>
      <c r="B26" s="9" t="s">
        <v>81</v>
      </c>
      <c r="C26" s="9" t="s">
        <v>171</v>
      </c>
      <c r="D26" s="9">
        <v>10.99</v>
      </c>
      <c r="E26" s="9">
        <f>D26*4</f>
        <v>43.96</v>
      </c>
      <c r="F26" s="9" t="s">
        <v>174</v>
      </c>
      <c r="G26" s="9">
        <v>10.49</v>
      </c>
      <c r="H26" s="9">
        <f>G26*4</f>
        <v>41.96</v>
      </c>
      <c r="I26" s="9" t="s">
        <v>174</v>
      </c>
      <c r="J26" s="9">
        <v>10.99</v>
      </c>
      <c r="K26" s="9">
        <f>J26*4</f>
        <v>43.96</v>
      </c>
      <c r="L26" s="9" t="s">
        <v>174</v>
      </c>
      <c r="M26" s="9">
        <v>11.89</v>
      </c>
      <c r="N26" s="9">
        <f>M26*4</f>
        <v>47.56</v>
      </c>
      <c r="O26" s="9" t="s">
        <v>172</v>
      </c>
      <c r="P26" s="9">
        <v>9.69</v>
      </c>
      <c r="Q26" s="9">
        <f>P26*4</f>
        <v>38.76</v>
      </c>
      <c r="R26" s="9" t="s">
        <v>172</v>
      </c>
      <c r="S26" s="9">
        <v>11.99</v>
      </c>
      <c r="T26" s="9">
        <f>S26*4</f>
        <v>47.96</v>
      </c>
      <c r="U26" s="9" t="s">
        <v>172</v>
      </c>
      <c r="V26" s="92">
        <v>11.3</v>
      </c>
      <c r="W26" s="9">
        <f>V26*4</f>
        <v>45.2</v>
      </c>
      <c r="X26" s="9" t="s">
        <v>202</v>
      </c>
      <c r="Y26" s="9">
        <v>14.49</v>
      </c>
      <c r="Z26" s="9">
        <f>Y26*4</f>
        <v>57.96</v>
      </c>
      <c r="AA26" s="9" t="s">
        <v>172</v>
      </c>
      <c r="AB26" s="92">
        <v>11.2</v>
      </c>
      <c r="AC26" s="92">
        <f>AB26*4</f>
        <v>44.8</v>
      </c>
      <c r="AD26" s="9" t="s">
        <v>174</v>
      </c>
      <c r="AE26" s="9">
        <v>10.49</v>
      </c>
      <c r="AF26" s="9">
        <f>AE26*4</f>
        <v>41.96</v>
      </c>
    </row>
    <row r="27" spans="1:32" x14ac:dyDescent="0.2">
      <c r="A27" s="9"/>
      <c r="B27" s="91" t="s">
        <v>82</v>
      </c>
      <c r="C27" s="179">
        <f>SUM(E11:E26)</f>
        <v>272.07999999999993</v>
      </c>
      <c r="D27" s="180"/>
      <c r="E27" s="181"/>
      <c r="F27" s="179">
        <f>SUM(H11:H26)</f>
        <v>264.79999999999995</v>
      </c>
      <c r="G27" s="180"/>
      <c r="H27" s="181"/>
      <c r="I27" s="179">
        <f>SUM(K11:K26)</f>
        <v>272.61999999999995</v>
      </c>
      <c r="J27" s="180"/>
      <c r="K27" s="181"/>
      <c r="L27" s="179">
        <f>SUM(N11:N26)</f>
        <v>302.28999999999996</v>
      </c>
      <c r="M27" s="180"/>
      <c r="N27" s="181"/>
      <c r="O27" s="179">
        <f>SUM(Q11:Q26)</f>
        <v>255.61999999999995</v>
      </c>
      <c r="P27" s="180"/>
      <c r="Q27" s="181"/>
      <c r="R27" s="179">
        <f>SUM(T11:T26)</f>
        <v>278.51999999999992</v>
      </c>
      <c r="S27" s="180"/>
      <c r="T27" s="181"/>
      <c r="U27" s="179">
        <f>SUM(W11:W26)</f>
        <v>255.2</v>
      </c>
      <c r="V27" s="180"/>
      <c r="W27" s="181"/>
      <c r="X27" s="195">
        <f>SUM(Z11:Z26)</f>
        <v>304.08699999999999</v>
      </c>
      <c r="Y27" s="196"/>
      <c r="Z27" s="197"/>
      <c r="AA27" s="195">
        <f>SUM(AC11:AC26)</f>
        <v>273.69</v>
      </c>
      <c r="AB27" s="196"/>
      <c r="AC27" s="197"/>
      <c r="AD27" s="195">
        <f>SUM(AF11:AF26)</f>
        <v>251.60999999999999</v>
      </c>
      <c r="AE27" s="196"/>
      <c r="AF27" s="197"/>
    </row>
    <row r="29" spans="1:32" x14ac:dyDescent="0.2">
      <c r="A29" s="156" t="s">
        <v>98</v>
      </c>
      <c r="B29" s="156"/>
      <c r="C29" s="156"/>
      <c r="E29" s="96"/>
      <c r="F29" s="96"/>
      <c r="G29" s="96"/>
      <c r="H29" s="96"/>
      <c r="I29" s="96"/>
      <c r="K29" s="93" t="s">
        <v>103</v>
      </c>
      <c r="L29" s="94"/>
      <c r="M29" s="95"/>
      <c r="N29" s="93"/>
      <c r="O29" s="95"/>
    </row>
    <row r="30" spans="1:32" x14ac:dyDescent="0.2">
      <c r="A30" s="9">
        <v>1</v>
      </c>
      <c r="B30" s="9" t="s">
        <v>83</v>
      </c>
      <c r="C30" s="92">
        <f>C27</f>
        <v>272.07999999999993</v>
      </c>
      <c r="E30" s="97"/>
      <c r="F30" s="97"/>
      <c r="G30" s="97"/>
      <c r="H30" s="177"/>
      <c r="I30" s="177"/>
      <c r="K30" s="176" t="s">
        <v>177</v>
      </c>
      <c r="L30" s="176"/>
      <c r="M30" s="176"/>
      <c r="N30" s="185">
        <v>0.4294</v>
      </c>
      <c r="O30" s="176"/>
    </row>
    <row r="31" spans="1:32" x14ac:dyDescent="0.2">
      <c r="A31" s="9">
        <v>2</v>
      </c>
      <c r="B31" s="9" t="s">
        <v>86</v>
      </c>
      <c r="C31" s="92">
        <f>F27</f>
        <v>264.79999999999995</v>
      </c>
      <c r="E31" s="98" t="s">
        <v>102</v>
      </c>
      <c r="F31" s="98"/>
      <c r="G31" s="98"/>
      <c r="H31" s="98"/>
      <c r="I31" s="98"/>
      <c r="K31" s="176" t="s">
        <v>218</v>
      </c>
      <c r="L31" s="176"/>
      <c r="M31" s="176"/>
      <c r="N31" s="185">
        <v>0.26700000000000002</v>
      </c>
      <c r="O31" s="176"/>
    </row>
    <row r="32" spans="1:32" x14ac:dyDescent="0.2">
      <c r="A32" s="9">
        <v>3</v>
      </c>
      <c r="B32" s="9" t="s">
        <v>87</v>
      </c>
      <c r="C32" s="92">
        <f>I27</f>
        <v>272.61999999999995</v>
      </c>
      <c r="E32" s="158" t="s">
        <v>175</v>
      </c>
      <c r="F32" s="158"/>
      <c r="G32" s="158"/>
      <c r="H32" s="189">
        <f>MIN(C30:C39)</f>
        <v>251.60999999999999</v>
      </c>
      <c r="I32" s="189"/>
      <c r="K32" s="176" t="s">
        <v>178</v>
      </c>
      <c r="L32" s="176"/>
      <c r="M32" s="176"/>
      <c r="N32" s="185">
        <v>0.3448</v>
      </c>
      <c r="O32" s="176"/>
    </row>
    <row r="33" spans="1:15" x14ac:dyDescent="0.2">
      <c r="A33" s="9">
        <v>4</v>
      </c>
      <c r="B33" s="9" t="s">
        <v>207</v>
      </c>
      <c r="C33" s="92">
        <f>L27</f>
        <v>302.28999999999996</v>
      </c>
      <c r="E33" s="159" t="s">
        <v>176</v>
      </c>
      <c r="F33" s="159"/>
      <c r="G33" s="159"/>
      <c r="H33" s="190">
        <f>MAX(C30:C39)</f>
        <v>304.08699999999999</v>
      </c>
      <c r="I33" s="190"/>
    </row>
    <row r="34" spans="1:15" x14ac:dyDescent="0.2">
      <c r="A34" s="9">
        <v>5</v>
      </c>
      <c r="B34" s="9" t="s">
        <v>89</v>
      </c>
      <c r="C34" s="92">
        <f>O27</f>
        <v>255.61999999999995</v>
      </c>
      <c r="E34" s="160" t="s">
        <v>106</v>
      </c>
      <c r="F34" s="160"/>
      <c r="G34" s="160"/>
      <c r="H34" s="191">
        <f>AVERAGE(C30:C39)</f>
        <v>273.05169999999998</v>
      </c>
      <c r="I34" s="191"/>
      <c r="K34" s="98" t="s">
        <v>104</v>
      </c>
      <c r="L34" s="98"/>
      <c r="M34" s="98"/>
      <c r="N34" s="98"/>
      <c r="O34" s="98"/>
    </row>
    <row r="35" spans="1:15" x14ac:dyDescent="0.2">
      <c r="A35" s="9">
        <v>6</v>
      </c>
      <c r="B35" s="9" t="s">
        <v>94</v>
      </c>
      <c r="C35" s="92">
        <f>R27</f>
        <v>278.51999999999992</v>
      </c>
      <c r="E35" s="161" t="s">
        <v>107</v>
      </c>
      <c r="F35" s="162"/>
      <c r="G35" s="163"/>
      <c r="H35" s="187">
        <f>'06.05.25'!H34:I34</f>
        <v>280.45999999999998</v>
      </c>
      <c r="I35" s="188"/>
      <c r="K35" s="176" t="s">
        <v>180</v>
      </c>
      <c r="L35" s="176"/>
      <c r="M35" s="176"/>
      <c r="N35" s="185">
        <v>-0.105</v>
      </c>
      <c r="O35" s="176"/>
    </row>
    <row r="36" spans="1:15" x14ac:dyDescent="0.2">
      <c r="A36" s="9">
        <v>7</v>
      </c>
      <c r="B36" s="9" t="s">
        <v>90</v>
      </c>
      <c r="C36" s="92">
        <f>U27</f>
        <v>255.2</v>
      </c>
      <c r="E36" s="164" t="s">
        <v>108</v>
      </c>
      <c r="F36" s="165"/>
      <c r="G36" s="166"/>
      <c r="H36" s="192">
        <f>H34/H35-1*100%</f>
        <v>-2.6414818512443872E-2</v>
      </c>
      <c r="I36" s="193"/>
      <c r="K36" s="176" t="s">
        <v>80</v>
      </c>
      <c r="L36" s="176"/>
      <c r="M36" s="176"/>
      <c r="N36" s="185">
        <v>-0.27279999999999999</v>
      </c>
      <c r="O36" s="176"/>
    </row>
    <row r="37" spans="1:15" x14ac:dyDescent="0.2">
      <c r="A37" s="9">
        <v>8</v>
      </c>
      <c r="B37" s="117" t="s">
        <v>99</v>
      </c>
      <c r="C37" s="118">
        <f>X27</f>
        <v>304.08699999999999</v>
      </c>
      <c r="E37" s="157"/>
      <c r="F37" s="157"/>
      <c r="G37" s="101"/>
      <c r="H37" s="103"/>
      <c r="I37" s="103"/>
      <c r="K37" s="186"/>
      <c r="L37" s="186"/>
      <c r="M37" s="186"/>
      <c r="N37" s="186"/>
      <c r="O37" s="186"/>
    </row>
    <row r="38" spans="1:15" x14ac:dyDescent="0.2">
      <c r="A38" s="9">
        <v>9</v>
      </c>
      <c r="B38" s="9" t="s">
        <v>100</v>
      </c>
      <c r="C38" s="92">
        <f>AA27</f>
        <v>273.69</v>
      </c>
      <c r="E38" s="109" t="s">
        <v>181</v>
      </c>
      <c r="F38" s="109"/>
      <c r="G38" s="100"/>
      <c r="H38" s="103"/>
      <c r="I38" s="103"/>
      <c r="J38" s="102"/>
    </row>
    <row r="39" spans="1:15" x14ac:dyDescent="0.2">
      <c r="A39" s="9">
        <v>10</v>
      </c>
      <c r="B39" s="115" t="s">
        <v>101</v>
      </c>
      <c r="C39" s="116">
        <f>AD27</f>
        <v>251.60999999999999</v>
      </c>
    </row>
  </sheetData>
  <mergeCells count="49">
    <mergeCell ref="E36:G36"/>
    <mergeCell ref="H36:I36"/>
    <mergeCell ref="K36:M36"/>
    <mergeCell ref="N36:O36"/>
    <mergeCell ref="E37:F37"/>
    <mergeCell ref="K37:M37"/>
    <mergeCell ref="N37:O37"/>
    <mergeCell ref="N35:O35"/>
    <mergeCell ref="E32:G32"/>
    <mergeCell ref="H32:I32"/>
    <mergeCell ref="K32:M32"/>
    <mergeCell ref="N32:O32"/>
    <mergeCell ref="E33:G33"/>
    <mergeCell ref="H33:I33"/>
    <mergeCell ref="E34:G34"/>
    <mergeCell ref="H34:I34"/>
    <mergeCell ref="E35:G35"/>
    <mergeCell ref="H35:I35"/>
    <mergeCell ref="K35:M35"/>
    <mergeCell ref="AD27:AF27"/>
    <mergeCell ref="A29:C29"/>
    <mergeCell ref="H30:I30"/>
    <mergeCell ref="K30:M30"/>
    <mergeCell ref="N30:O30"/>
    <mergeCell ref="K31:M31"/>
    <mergeCell ref="N31:O31"/>
    <mergeCell ref="AD9:AF9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L9:N9"/>
    <mergeCell ref="O9:Q9"/>
    <mergeCell ref="R9:T9"/>
    <mergeCell ref="U9:W9"/>
    <mergeCell ref="X9:Z9"/>
    <mergeCell ref="AA9:AC9"/>
    <mergeCell ref="B7:K7"/>
    <mergeCell ref="B8:K8"/>
    <mergeCell ref="A9:A10"/>
    <mergeCell ref="B9:B10"/>
    <mergeCell ref="C9:E9"/>
    <mergeCell ref="F9:H9"/>
    <mergeCell ref="I9:K9"/>
  </mergeCells>
  <pageMargins left="0.31496062992125984" right="0.31496062992125984" top="0.78740157480314965" bottom="0.78740157480314965" header="0.31496062992125984" footer="0.31496062992125984"/>
  <pageSetup paperSize="9" scale="43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AF45"/>
  <sheetViews>
    <sheetView topLeftCell="A6" zoomScale="96" zoomScaleNormal="96" workbookViewId="0">
      <selection activeCell="F43" sqref="F43"/>
    </sheetView>
  </sheetViews>
  <sheetFormatPr defaultRowHeight="12.75" x14ac:dyDescent="0.2"/>
  <cols>
    <col min="1" max="1" width="4.28515625" customWidth="1"/>
    <col min="2" max="2" width="29.42578125" customWidth="1"/>
    <col min="3" max="3" width="11.42578125" customWidth="1"/>
    <col min="4" max="4" width="9.7109375" customWidth="1"/>
    <col min="5" max="5" width="7.85546875" customWidth="1"/>
    <col min="6" max="6" width="10.5703125" customWidth="1"/>
    <col min="7" max="7" width="10" customWidth="1"/>
    <col min="8" max="8" width="11" customWidth="1"/>
    <col min="9" max="9" width="13.42578125" customWidth="1"/>
    <col min="12" max="12" width="13.7109375" customWidth="1"/>
    <col min="15" max="15" width="11.28515625" customWidth="1"/>
    <col min="18" max="18" width="9.5703125" customWidth="1"/>
    <col min="21" max="21" width="10.42578125" customWidth="1"/>
    <col min="24" max="24" width="13.5703125" customWidth="1"/>
    <col min="27" max="27" width="10.7109375" customWidth="1"/>
    <col min="30" max="30" width="12.7109375" customWidth="1"/>
  </cols>
  <sheetData>
    <row r="7" spans="1:32" ht="15.75" x14ac:dyDescent="0.25">
      <c r="B7" s="167" t="s">
        <v>73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32" ht="14.25" x14ac:dyDescent="0.2">
      <c r="B8" s="168" t="s">
        <v>244</v>
      </c>
      <c r="C8" s="168"/>
      <c r="D8" s="168"/>
      <c r="E8" s="168"/>
      <c r="F8" s="168"/>
      <c r="G8" s="168"/>
      <c r="H8" s="168"/>
      <c r="I8" s="168"/>
      <c r="J8" s="168"/>
      <c r="K8" s="168"/>
    </row>
    <row r="9" spans="1:32" ht="12.75" customHeight="1" x14ac:dyDescent="0.2">
      <c r="A9" s="175" t="s">
        <v>97</v>
      </c>
      <c r="B9" s="169" t="s">
        <v>74</v>
      </c>
      <c r="C9" s="194" t="s">
        <v>83</v>
      </c>
      <c r="D9" s="194"/>
      <c r="E9" s="194"/>
      <c r="F9" s="194" t="s">
        <v>86</v>
      </c>
      <c r="G9" s="194"/>
      <c r="H9" s="194"/>
      <c r="I9" s="194" t="s">
        <v>115</v>
      </c>
      <c r="J9" s="194"/>
      <c r="K9" s="194"/>
      <c r="L9" s="194" t="s">
        <v>207</v>
      </c>
      <c r="M9" s="194"/>
      <c r="N9" s="194"/>
      <c r="O9" s="194" t="s">
        <v>116</v>
      </c>
      <c r="P9" s="194"/>
      <c r="Q9" s="194"/>
      <c r="R9" s="194" t="s">
        <v>117</v>
      </c>
      <c r="S9" s="194"/>
      <c r="T9" s="194"/>
      <c r="U9" s="170" t="s">
        <v>90</v>
      </c>
      <c r="V9" s="170"/>
      <c r="W9" s="170"/>
      <c r="X9" s="194" t="s">
        <v>91</v>
      </c>
      <c r="Y9" s="194"/>
      <c r="Z9" s="194"/>
      <c r="AA9" s="170" t="s">
        <v>92</v>
      </c>
      <c r="AB9" s="170"/>
      <c r="AC9" s="170"/>
      <c r="AD9" s="194" t="s">
        <v>93</v>
      </c>
      <c r="AE9" s="194"/>
      <c r="AF9" s="194"/>
    </row>
    <row r="10" spans="1:32" ht="26.25" customHeight="1" x14ac:dyDescent="0.2">
      <c r="A10" s="175"/>
      <c r="B10" s="169"/>
      <c r="C10" s="113" t="s">
        <v>84</v>
      </c>
      <c r="D10" s="113" t="s">
        <v>95</v>
      </c>
      <c r="E10" s="113" t="s">
        <v>96</v>
      </c>
      <c r="F10" s="113" t="s">
        <v>84</v>
      </c>
      <c r="G10" s="113" t="s">
        <v>95</v>
      </c>
      <c r="H10" s="113" t="s">
        <v>85</v>
      </c>
      <c r="I10" s="113" t="s">
        <v>84</v>
      </c>
      <c r="J10" s="113" t="s">
        <v>95</v>
      </c>
      <c r="K10" s="113" t="s">
        <v>85</v>
      </c>
      <c r="L10" s="113" t="s">
        <v>84</v>
      </c>
      <c r="M10" s="113" t="s">
        <v>95</v>
      </c>
      <c r="N10" s="113" t="s">
        <v>85</v>
      </c>
      <c r="O10" s="113" t="s">
        <v>84</v>
      </c>
      <c r="P10" s="113" t="s">
        <v>95</v>
      </c>
      <c r="Q10" s="113" t="s">
        <v>85</v>
      </c>
      <c r="R10" s="113" t="s">
        <v>84</v>
      </c>
      <c r="S10" s="113" t="s">
        <v>95</v>
      </c>
      <c r="T10" s="113" t="s">
        <v>85</v>
      </c>
      <c r="U10" s="113" t="s">
        <v>84</v>
      </c>
      <c r="V10" s="113" t="s">
        <v>95</v>
      </c>
      <c r="W10" s="113" t="s">
        <v>85</v>
      </c>
      <c r="X10" s="113" t="s">
        <v>84</v>
      </c>
      <c r="Y10" s="113" t="s">
        <v>95</v>
      </c>
      <c r="Z10" s="113" t="s">
        <v>85</v>
      </c>
      <c r="AA10" s="113" t="s">
        <v>84</v>
      </c>
      <c r="AB10" s="113" t="s">
        <v>95</v>
      </c>
      <c r="AC10" s="113" t="s">
        <v>85</v>
      </c>
      <c r="AD10" s="113" t="s">
        <v>84</v>
      </c>
      <c r="AE10" s="113" t="s">
        <v>95</v>
      </c>
      <c r="AF10" s="113" t="s">
        <v>85</v>
      </c>
    </row>
    <row r="11" spans="1:32" x14ac:dyDescent="0.2">
      <c r="A11" s="9">
        <v>1</v>
      </c>
      <c r="B11" s="9" t="s">
        <v>75</v>
      </c>
      <c r="C11" s="9" t="s">
        <v>118</v>
      </c>
      <c r="D11" s="9">
        <v>3.49</v>
      </c>
      <c r="E11" s="9">
        <f>D11*3</f>
        <v>10.47</v>
      </c>
      <c r="F11" s="9" t="s">
        <v>118</v>
      </c>
      <c r="G11" s="9">
        <v>3.79</v>
      </c>
      <c r="H11" s="9">
        <f>G11*3</f>
        <v>11.370000000000001</v>
      </c>
      <c r="I11" s="9" t="s">
        <v>219</v>
      </c>
      <c r="J11" s="9">
        <v>4.3499999999999996</v>
      </c>
      <c r="K11" s="9">
        <f>J11*3</f>
        <v>13.049999999999999</v>
      </c>
      <c r="L11" s="9" t="s">
        <v>120</v>
      </c>
      <c r="M11" s="9">
        <v>4.3899999999999997</v>
      </c>
      <c r="N11" s="9">
        <f>M11*3</f>
        <v>13.169999999999998</v>
      </c>
      <c r="O11" s="9" t="s">
        <v>118</v>
      </c>
      <c r="P11" s="9">
        <v>3.59</v>
      </c>
      <c r="Q11" s="9">
        <f>P11*3</f>
        <v>10.77</v>
      </c>
      <c r="R11" s="9" t="s">
        <v>231</v>
      </c>
      <c r="S11" s="9">
        <v>3.39</v>
      </c>
      <c r="T11" s="9">
        <f>S11*3</f>
        <v>10.17</v>
      </c>
      <c r="U11" s="9" t="s">
        <v>118</v>
      </c>
      <c r="V11" s="92">
        <v>3.58</v>
      </c>
      <c r="W11" s="9">
        <f>V11*3</f>
        <v>10.74</v>
      </c>
      <c r="X11" s="9" t="s">
        <v>118</v>
      </c>
      <c r="Y11" s="9">
        <v>3.99</v>
      </c>
      <c r="Z11" s="9">
        <f>Y11*3</f>
        <v>11.97</v>
      </c>
      <c r="AA11" s="9" t="s">
        <v>118</v>
      </c>
      <c r="AB11" s="9">
        <v>3.69</v>
      </c>
      <c r="AC11" s="9">
        <f>AB11*3</f>
        <v>11.07</v>
      </c>
      <c r="AD11" s="9" t="s">
        <v>120</v>
      </c>
      <c r="AE11" s="9">
        <v>3.29</v>
      </c>
      <c r="AF11" s="9">
        <f>AE11*3</f>
        <v>9.870000000000001</v>
      </c>
    </row>
    <row r="12" spans="1:32" x14ac:dyDescent="0.2">
      <c r="A12" s="9">
        <v>2</v>
      </c>
      <c r="B12" s="9" t="s">
        <v>105</v>
      </c>
      <c r="C12" s="9" t="s">
        <v>193</v>
      </c>
      <c r="D12" s="9">
        <v>4.99</v>
      </c>
      <c r="E12" s="9">
        <f>D12*4</f>
        <v>19.96</v>
      </c>
      <c r="F12" s="9" t="s">
        <v>239</v>
      </c>
      <c r="G12" s="9">
        <v>4.29</v>
      </c>
      <c r="H12" s="9">
        <f>G12*4</f>
        <v>17.16</v>
      </c>
      <c r="I12" s="9" t="s">
        <v>220</v>
      </c>
      <c r="J12" s="9">
        <v>4.99</v>
      </c>
      <c r="K12" s="9">
        <f>J12*4</f>
        <v>19.96</v>
      </c>
      <c r="L12" s="9" t="s">
        <v>225</v>
      </c>
      <c r="M12" s="9">
        <v>4.49</v>
      </c>
      <c r="N12" s="9">
        <f>M12*4</f>
        <v>17.96</v>
      </c>
      <c r="O12" s="9" t="s">
        <v>126</v>
      </c>
      <c r="P12" s="9">
        <v>3.99</v>
      </c>
      <c r="Q12" s="9">
        <f>P12*4</f>
        <v>15.96</v>
      </c>
      <c r="R12" s="9" t="s">
        <v>225</v>
      </c>
      <c r="S12" s="9">
        <v>4.1900000000000004</v>
      </c>
      <c r="T12" s="9">
        <f>S12*4</f>
        <v>16.760000000000002</v>
      </c>
      <c r="U12" s="9" t="s">
        <v>215</v>
      </c>
      <c r="V12" s="92">
        <v>3.69</v>
      </c>
      <c r="W12" s="92">
        <f>V12*4</f>
        <v>14.76</v>
      </c>
      <c r="X12" s="9" t="s">
        <v>198</v>
      </c>
      <c r="Y12" s="9">
        <v>4.49</v>
      </c>
      <c r="Z12" s="9">
        <f>Y12*4</f>
        <v>17.96</v>
      </c>
      <c r="AA12" s="9" t="s">
        <v>233</v>
      </c>
      <c r="AB12" s="9">
        <v>4.1900000000000004</v>
      </c>
      <c r="AC12" s="92">
        <f>AB12*4</f>
        <v>16.760000000000002</v>
      </c>
      <c r="AD12" s="9" t="s">
        <v>225</v>
      </c>
      <c r="AE12" s="9">
        <v>3.59</v>
      </c>
      <c r="AF12" s="9">
        <f>AE12*4</f>
        <v>14.36</v>
      </c>
    </row>
    <row r="13" spans="1:32" x14ac:dyDescent="0.2">
      <c r="A13" s="9">
        <v>3</v>
      </c>
      <c r="B13" s="9" t="s">
        <v>109</v>
      </c>
      <c r="C13" s="9" t="s">
        <v>194</v>
      </c>
      <c r="D13" s="9">
        <v>5.49</v>
      </c>
      <c r="E13" s="9">
        <f>D13*4</f>
        <v>21.96</v>
      </c>
      <c r="F13" s="9" t="s">
        <v>186</v>
      </c>
      <c r="G13" s="9">
        <v>4.99</v>
      </c>
      <c r="H13" s="9">
        <f>G13*4</f>
        <v>19.96</v>
      </c>
      <c r="I13" s="9" t="s">
        <v>209</v>
      </c>
      <c r="J13" s="9">
        <v>6.49</v>
      </c>
      <c r="K13" s="9">
        <f>J13*4</f>
        <v>25.96</v>
      </c>
      <c r="L13" s="9" t="s">
        <v>209</v>
      </c>
      <c r="M13" s="9">
        <v>7.38</v>
      </c>
      <c r="N13" s="9">
        <f>M13*4</f>
        <v>29.52</v>
      </c>
      <c r="O13" s="9" t="s">
        <v>129</v>
      </c>
      <c r="P13" s="9">
        <v>4.99</v>
      </c>
      <c r="Q13" s="9">
        <f>P13*4</f>
        <v>19.96</v>
      </c>
      <c r="R13" s="9" t="s">
        <v>209</v>
      </c>
      <c r="S13" s="9">
        <v>5.89</v>
      </c>
      <c r="T13" s="9">
        <f>S13*4</f>
        <v>23.56</v>
      </c>
      <c r="U13" s="9" t="s">
        <v>131</v>
      </c>
      <c r="V13" s="92">
        <v>5.75</v>
      </c>
      <c r="W13" s="92">
        <f>V13*4</f>
        <v>23</v>
      </c>
      <c r="X13" s="9" t="s">
        <v>186</v>
      </c>
      <c r="Y13" s="9">
        <v>5.49</v>
      </c>
      <c r="Z13" s="9">
        <f>Y13*4</f>
        <v>21.96</v>
      </c>
      <c r="AA13" s="9" t="s">
        <v>209</v>
      </c>
      <c r="AB13" s="9">
        <v>4.99</v>
      </c>
      <c r="AC13" s="92">
        <f>AB13*4</f>
        <v>19.96</v>
      </c>
      <c r="AD13" s="9" t="s">
        <v>199</v>
      </c>
      <c r="AE13" s="9">
        <v>4.29</v>
      </c>
      <c r="AF13" s="9">
        <f>AE13*4</f>
        <v>17.16</v>
      </c>
    </row>
    <row r="14" spans="1:32" x14ac:dyDescent="0.2">
      <c r="A14" s="9">
        <v>4</v>
      </c>
      <c r="B14" s="9" t="s">
        <v>110</v>
      </c>
      <c r="C14" s="9" t="s">
        <v>221</v>
      </c>
      <c r="D14" s="9">
        <v>3.99</v>
      </c>
      <c r="E14" s="9">
        <f>D14*3</f>
        <v>11.97</v>
      </c>
      <c r="F14" s="9" t="s">
        <v>136</v>
      </c>
      <c r="G14" s="9">
        <v>3.99</v>
      </c>
      <c r="H14" s="9">
        <f>G14*3</f>
        <v>11.97</v>
      </c>
      <c r="I14" s="9" t="s">
        <v>221</v>
      </c>
      <c r="J14" s="9">
        <v>5.49</v>
      </c>
      <c r="K14" s="9">
        <f>J14*3</f>
        <v>16.47</v>
      </c>
      <c r="L14" s="9" t="s">
        <v>195</v>
      </c>
      <c r="M14" s="9">
        <v>7.19</v>
      </c>
      <c r="N14" s="9">
        <f>M14*3</f>
        <v>21.57</v>
      </c>
      <c r="O14" s="9" t="s">
        <v>136</v>
      </c>
      <c r="P14" s="9">
        <v>4.99</v>
      </c>
      <c r="Q14" s="9">
        <f>P14*3</f>
        <v>14.97</v>
      </c>
      <c r="R14" s="9" t="s">
        <v>134</v>
      </c>
      <c r="S14" s="9">
        <v>4.49</v>
      </c>
      <c r="T14" s="9">
        <f>S14*3</f>
        <v>13.47</v>
      </c>
      <c r="U14" s="9" t="s">
        <v>131</v>
      </c>
      <c r="V14" s="92">
        <v>4.49</v>
      </c>
      <c r="W14" s="9">
        <f>V14*3</f>
        <v>13.47</v>
      </c>
      <c r="X14" s="9" t="s">
        <v>133</v>
      </c>
      <c r="Y14" s="9">
        <v>7.29</v>
      </c>
      <c r="Z14" s="9">
        <f>Y14*3</f>
        <v>21.87</v>
      </c>
      <c r="AA14" s="9" t="s">
        <v>195</v>
      </c>
      <c r="AB14" s="9">
        <v>5.49</v>
      </c>
      <c r="AC14" s="9">
        <f>AB14*3</f>
        <v>16.47</v>
      </c>
      <c r="AD14" s="9" t="s">
        <v>134</v>
      </c>
      <c r="AE14" s="9">
        <v>4.29</v>
      </c>
      <c r="AF14" s="9">
        <f>AE14*3</f>
        <v>12.870000000000001</v>
      </c>
    </row>
    <row r="15" spans="1:32" x14ac:dyDescent="0.2">
      <c r="A15" s="9">
        <v>5</v>
      </c>
      <c r="B15" s="9" t="s">
        <v>16</v>
      </c>
      <c r="C15" s="9" t="s">
        <v>237</v>
      </c>
      <c r="D15" s="9">
        <v>1.69</v>
      </c>
      <c r="E15" s="9">
        <f>D15</f>
        <v>1.69</v>
      </c>
      <c r="F15" s="9" t="s">
        <v>141</v>
      </c>
      <c r="G15" s="9">
        <v>1.99</v>
      </c>
      <c r="H15" s="9">
        <f>G15</f>
        <v>1.99</v>
      </c>
      <c r="I15" s="9" t="s">
        <v>222</v>
      </c>
      <c r="J15" s="9">
        <v>1.59</v>
      </c>
      <c r="K15" s="9">
        <f>J15</f>
        <v>1.59</v>
      </c>
      <c r="L15" s="9" t="s">
        <v>141</v>
      </c>
      <c r="M15" s="9">
        <v>1.75</v>
      </c>
      <c r="N15" s="9">
        <f>M15</f>
        <v>1.75</v>
      </c>
      <c r="O15" s="9" t="s">
        <v>141</v>
      </c>
      <c r="P15" s="9">
        <v>2.39</v>
      </c>
      <c r="Q15" s="9">
        <f>P15</f>
        <v>2.39</v>
      </c>
      <c r="R15" s="9" t="s">
        <v>139</v>
      </c>
      <c r="S15" s="9">
        <v>1.0900000000000001</v>
      </c>
      <c r="T15" s="9">
        <f>S15</f>
        <v>1.0900000000000001</v>
      </c>
      <c r="U15" s="9" t="s">
        <v>235</v>
      </c>
      <c r="V15" s="92">
        <v>1.35</v>
      </c>
      <c r="W15" s="9">
        <f>V15</f>
        <v>1.35</v>
      </c>
      <c r="X15" s="9" t="s">
        <v>229</v>
      </c>
      <c r="Y15" s="9">
        <v>1.99</v>
      </c>
      <c r="Z15" s="9">
        <f>Y15</f>
        <v>1.99</v>
      </c>
      <c r="AA15" s="9" t="s">
        <v>138</v>
      </c>
      <c r="AB15" s="9">
        <v>1.59</v>
      </c>
      <c r="AC15" s="9">
        <f>AB15</f>
        <v>1.59</v>
      </c>
      <c r="AD15" s="9" t="s">
        <v>222</v>
      </c>
      <c r="AE15" s="9">
        <v>1.0900000000000001</v>
      </c>
      <c r="AF15" s="9">
        <f>AE15</f>
        <v>1.0900000000000001</v>
      </c>
    </row>
    <row r="16" spans="1:32" x14ac:dyDescent="0.2">
      <c r="A16" s="9">
        <v>6</v>
      </c>
      <c r="B16" s="9" t="s">
        <v>111</v>
      </c>
      <c r="C16" s="9" t="s">
        <v>238</v>
      </c>
      <c r="D16" s="9">
        <v>1.99</v>
      </c>
      <c r="E16" s="9">
        <f>D16*2</f>
        <v>3.98</v>
      </c>
      <c r="F16" s="9" t="s">
        <v>212</v>
      </c>
      <c r="G16" s="9">
        <v>2.19</v>
      </c>
      <c r="H16" s="9">
        <f>G16*2</f>
        <v>4.38</v>
      </c>
      <c r="I16" s="9" t="s">
        <v>223</v>
      </c>
      <c r="J16" s="9">
        <v>2.59</v>
      </c>
      <c r="K16" s="9">
        <f>J16*2</f>
        <v>5.18</v>
      </c>
      <c r="L16" s="9" t="s">
        <v>223</v>
      </c>
      <c r="M16" s="9">
        <v>1.49</v>
      </c>
      <c r="N16" s="9">
        <f>M16*2</f>
        <v>2.98</v>
      </c>
      <c r="O16" s="9" t="s">
        <v>196</v>
      </c>
      <c r="P16" s="9">
        <v>1.99</v>
      </c>
      <c r="Q16" s="9">
        <f>P16*2</f>
        <v>3.98</v>
      </c>
      <c r="R16" s="9" t="s">
        <v>232</v>
      </c>
      <c r="S16" s="9">
        <v>1.79</v>
      </c>
      <c r="T16" s="9">
        <f>S16*2</f>
        <v>3.58</v>
      </c>
      <c r="U16" s="9" t="s">
        <v>204</v>
      </c>
      <c r="V16" s="92">
        <v>2.59</v>
      </c>
      <c r="W16" s="92">
        <f>V16*2</f>
        <v>5.18</v>
      </c>
      <c r="X16" s="9" t="s">
        <v>230</v>
      </c>
      <c r="Y16" s="9">
        <v>3.97</v>
      </c>
      <c r="Z16" s="9">
        <f>Y16*2</f>
        <v>7.94</v>
      </c>
      <c r="AA16" s="9" t="s">
        <v>206</v>
      </c>
      <c r="AB16" s="92">
        <v>2.19</v>
      </c>
      <c r="AC16" s="92">
        <f>AB16*2</f>
        <v>4.38</v>
      </c>
      <c r="AD16" s="9" t="s">
        <v>196</v>
      </c>
      <c r="AE16" s="9">
        <v>1.69</v>
      </c>
      <c r="AF16" s="9">
        <f>AE16*2</f>
        <v>3.38</v>
      </c>
    </row>
    <row r="17" spans="1:32" x14ac:dyDescent="0.2">
      <c r="A17" s="9">
        <v>7</v>
      </c>
      <c r="B17" s="9" t="s">
        <v>76</v>
      </c>
      <c r="C17" s="9" t="s">
        <v>149</v>
      </c>
      <c r="D17" s="9">
        <v>6.99</v>
      </c>
      <c r="E17" s="9">
        <f>D17</f>
        <v>6.99</v>
      </c>
      <c r="F17" s="9" t="s">
        <v>149</v>
      </c>
      <c r="G17" s="9">
        <v>6.99</v>
      </c>
      <c r="H17" s="9">
        <f>G17</f>
        <v>6.99</v>
      </c>
      <c r="I17" s="9" t="s">
        <v>149</v>
      </c>
      <c r="J17" s="9">
        <v>9.49</v>
      </c>
      <c r="K17" s="9">
        <f>J17</f>
        <v>9.49</v>
      </c>
      <c r="L17" s="9" t="s">
        <v>149</v>
      </c>
      <c r="M17" s="9">
        <v>7.49</v>
      </c>
      <c r="N17" s="9">
        <f>M17</f>
        <v>7.49</v>
      </c>
      <c r="O17" s="9" t="s">
        <v>151</v>
      </c>
      <c r="P17" s="9">
        <v>7.29</v>
      </c>
      <c r="Q17" s="9">
        <f>P17</f>
        <v>7.29</v>
      </c>
      <c r="R17" s="9" t="s">
        <v>149</v>
      </c>
      <c r="S17" s="9">
        <v>7.49</v>
      </c>
      <c r="T17" s="9">
        <f>S17</f>
        <v>7.49</v>
      </c>
      <c r="U17" s="9" t="s">
        <v>149</v>
      </c>
      <c r="V17" s="92">
        <v>7.49</v>
      </c>
      <c r="W17" s="9">
        <f>V17</f>
        <v>7.49</v>
      </c>
      <c r="X17" s="9" t="s">
        <v>149</v>
      </c>
      <c r="Y17" s="9">
        <v>7.99</v>
      </c>
      <c r="Z17" s="9">
        <f>Y17</f>
        <v>7.99</v>
      </c>
      <c r="AA17" s="9" t="s">
        <v>151</v>
      </c>
      <c r="AB17" s="9">
        <v>7.49</v>
      </c>
      <c r="AC17" s="9">
        <f>AB17</f>
        <v>7.49</v>
      </c>
      <c r="AD17" s="9" t="s">
        <v>149</v>
      </c>
      <c r="AE17" s="9">
        <v>6.99</v>
      </c>
      <c r="AF17" s="9">
        <f>AE17</f>
        <v>6.99</v>
      </c>
    </row>
    <row r="18" spans="1:32" x14ac:dyDescent="0.2">
      <c r="A18" s="9">
        <v>8</v>
      </c>
      <c r="B18" s="9" t="s">
        <v>112</v>
      </c>
      <c r="C18" s="9" t="s">
        <v>217</v>
      </c>
      <c r="D18" s="9">
        <v>14.79</v>
      </c>
      <c r="E18" s="9">
        <f>D18*2</f>
        <v>29.58</v>
      </c>
      <c r="F18" s="9" t="s">
        <v>217</v>
      </c>
      <c r="G18" s="9">
        <v>16.989999999999998</v>
      </c>
      <c r="H18" s="9">
        <f>G18*2</f>
        <v>33.979999999999997</v>
      </c>
      <c r="I18" s="9" t="s">
        <v>153</v>
      </c>
      <c r="J18" s="9">
        <v>18.489999999999998</v>
      </c>
      <c r="K18" s="9">
        <f>J18*2</f>
        <v>36.979999999999997</v>
      </c>
      <c r="L18" s="9" t="s">
        <v>226</v>
      </c>
      <c r="M18" s="92">
        <v>22.25</v>
      </c>
      <c r="N18" s="9">
        <f>M18*2</f>
        <v>44.5</v>
      </c>
      <c r="O18" s="9" t="s">
        <v>153</v>
      </c>
      <c r="P18" s="9">
        <v>16.39</v>
      </c>
      <c r="Q18" s="9">
        <f>P18*2</f>
        <v>32.78</v>
      </c>
      <c r="R18" s="9" t="s">
        <v>153</v>
      </c>
      <c r="S18" s="9">
        <v>16.989999999999998</v>
      </c>
      <c r="T18" s="9">
        <f>S18*2</f>
        <v>33.979999999999997</v>
      </c>
      <c r="U18" s="9" t="s">
        <v>153</v>
      </c>
      <c r="V18" s="92">
        <v>14.99</v>
      </c>
      <c r="W18" s="9">
        <f>V18*2</f>
        <v>29.98</v>
      </c>
      <c r="X18" s="9" t="s">
        <v>153</v>
      </c>
      <c r="Y18" s="9">
        <v>14.99</v>
      </c>
      <c r="Z18" s="9">
        <f>Y18*2</f>
        <v>29.98</v>
      </c>
      <c r="AA18" s="9" t="s">
        <v>153</v>
      </c>
      <c r="AB18" s="9">
        <v>15.49</v>
      </c>
      <c r="AC18" s="92">
        <f>AB18*2</f>
        <v>30.98</v>
      </c>
      <c r="AD18" s="9" t="s">
        <v>217</v>
      </c>
      <c r="AE18" s="9">
        <v>19.89</v>
      </c>
      <c r="AF18" s="9">
        <f>AE18*2</f>
        <v>39.78</v>
      </c>
    </row>
    <row r="19" spans="1:32" x14ac:dyDescent="0.2">
      <c r="A19" s="9">
        <v>9</v>
      </c>
      <c r="B19" s="9" t="s">
        <v>113</v>
      </c>
      <c r="C19" s="9" t="s">
        <v>157</v>
      </c>
      <c r="D19" s="9">
        <v>14.99</v>
      </c>
      <c r="E19" s="9">
        <f>D19*2</f>
        <v>29.98</v>
      </c>
      <c r="F19" s="9" t="s">
        <v>157</v>
      </c>
      <c r="G19" s="9">
        <v>14.49</v>
      </c>
      <c r="H19" s="9">
        <f>G19*2</f>
        <v>28.98</v>
      </c>
      <c r="I19" s="9" t="s">
        <v>224</v>
      </c>
      <c r="J19" s="9">
        <v>16.989999999999998</v>
      </c>
      <c r="K19" s="9">
        <f>J19*2</f>
        <v>33.979999999999997</v>
      </c>
      <c r="L19" s="9" t="s">
        <v>227</v>
      </c>
      <c r="M19" s="92">
        <v>16.989999999999998</v>
      </c>
      <c r="N19" s="9">
        <f>M19*2</f>
        <v>33.979999999999997</v>
      </c>
      <c r="O19" s="9" t="s">
        <v>234</v>
      </c>
      <c r="P19" s="9">
        <v>17.989999999999998</v>
      </c>
      <c r="Q19" s="9">
        <f>P19*2</f>
        <v>35.979999999999997</v>
      </c>
      <c r="R19" s="9" t="s">
        <v>160</v>
      </c>
      <c r="S19" s="9">
        <v>14.99</v>
      </c>
      <c r="T19" s="9">
        <f>S19*2</f>
        <v>29.98</v>
      </c>
      <c r="U19" s="9" t="s">
        <v>157</v>
      </c>
      <c r="V19" s="92">
        <v>13.85</v>
      </c>
      <c r="W19" s="92">
        <f>V19*2</f>
        <v>27.7</v>
      </c>
      <c r="X19" s="104" t="s">
        <v>160</v>
      </c>
      <c r="Y19" s="9">
        <v>12.99</v>
      </c>
      <c r="Z19" s="9">
        <f>Y19*2</f>
        <v>25.98</v>
      </c>
      <c r="AA19" s="9" t="s">
        <v>234</v>
      </c>
      <c r="AB19" s="9">
        <v>16.989999999999998</v>
      </c>
      <c r="AC19" s="9">
        <f>AB19*2</f>
        <v>33.979999999999997</v>
      </c>
      <c r="AD19" s="9" t="s">
        <v>240</v>
      </c>
      <c r="AE19" s="9">
        <v>15.99</v>
      </c>
      <c r="AF19" s="9">
        <f>AE19*2</f>
        <v>31.98</v>
      </c>
    </row>
    <row r="20" spans="1:32" x14ac:dyDescent="0.2">
      <c r="A20" s="9">
        <v>10</v>
      </c>
      <c r="B20" s="9" t="s">
        <v>114</v>
      </c>
      <c r="C20" s="9" t="s">
        <v>163</v>
      </c>
      <c r="D20" s="9">
        <v>2.69</v>
      </c>
      <c r="E20" s="9">
        <f>D20*3</f>
        <v>8.07</v>
      </c>
      <c r="F20" s="9" t="s">
        <v>165</v>
      </c>
      <c r="G20" s="9">
        <v>2.99</v>
      </c>
      <c r="H20" s="9">
        <f>G20*3</f>
        <v>8.9700000000000006</v>
      </c>
      <c r="I20" s="9" t="s">
        <v>163</v>
      </c>
      <c r="J20" s="9">
        <v>3.19</v>
      </c>
      <c r="K20" s="9">
        <f>J20*3</f>
        <v>9.57</v>
      </c>
      <c r="L20" s="9" t="s">
        <v>165</v>
      </c>
      <c r="M20" s="9">
        <v>3.29</v>
      </c>
      <c r="N20" s="9">
        <f>M20*3</f>
        <v>9.870000000000001</v>
      </c>
      <c r="O20" s="9" t="s">
        <v>163</v>
      </c>
      <c r="P20" s="9">
        <v>3.29</v>
      </c>
      <c r="Q20" s="9">
        <f>P20*3</f>
        <v>9.870000000000001</v>
      </c>
      <c r="R20" s="9" t="s">
        <v>163</v>
      </c>
      <c r="S20" s="9">
        <v>3.39</v>
      </c>
      <c r="T20" s="9">
        <f>S20*3</f>
        <v>10.17</v>
      </c>
      <c r="U20" s="9" t="s">
        <v>216</v>
      </c>
      <c r="V20" s="92">
        <v>2.89</v>
      </c>
      <c r="W20" s="9">
        <f>V20*3</f>
        <v>8.67</v>
      </c>
      <c r="X20" s="9" t="s">
        <v>212</v>
      </c>
      <c r="Y20" s="92">
        <v>2.96</v>
      </c>
      <c r="Z20" s="92">
        <f>Y20*3</f>
        <v>8.879999999999999</v>
      </c>
      <c r="AA20" s="9" t="s">
        <v>164</v>
      </c>
      <c r="AB20" s="9">
        <v>3.19</v>
      </c>
      <c r="AC20" s="9">
        <f>AB20*3</f>
        <v>9.57</v>
      </c>
      <c r="AD20" s="9" t="s">
        <v>165</v>
      </c>
      <c r="AE20" s="9">
        <v>3.49</v>
      </c>
      <c r="AF20" s="9">
        <f>AE20*3</f>
        <v>10.47</v>
      </c>
    </row>
    <row r="21" spans="1:32" x14ac:dyDescent="0.2">
      <c r="A21" s="9">
        <v>11</v>
      </c>
      <c r="B21" s="9" t="s">
        <v>167</v>
      </c>
      <c r="C21" s="114"/>
      <c r="D21" s="9">
        <v>3.89</v>
      </c>
      <c r="E21" s="9">
        <f>D21*2</f>
        <v>7.78</v>
      </c>
      <c r="F21" s="114"/>
      <c r="G21" s="9">
        <v>6.99</v>
      </c>
      <c r="H21" s="9">
        <f>G21*2</f>
        <v>13.98</v>
      </c>
      <c r="I21" s="114" t="s">
        <v>168</v>
      </c>
      <c r="J21" s="9">
        <v>3.99</v>
      </c>
      <c r="K21" s="9">
        <f>J21*2</f>
        <v>7.98</v>
      </c>
      <c r="L21" s="114" t="s">
        <v>168</v>
      </c>
      <c r="M21" s="9">
        <v>5.49</v>
      </c>
      <c r="N21" s="9">
        <f>M21*2</f>
        <v>10.98</v>
      </c>
      <c r="O21" s="114" t="s">
        <v>168</v>
      </c>
      <c r="P21" s="9">
        <v>3.99</v>
      </c>
      <c r="Q21" s="9">
        <f>P21*2</f>
        <v>7.98</v>
      </c>
      <c r="R21" s="114" t="s">
        <v>168</v>
      </c>
      <c r="S21" s="9">
        <v>5.99</v>
      </c>
      <c r="T21" s="9">
        <f>S21*2</f>
        <v>11.98</v>
      </c>
      <c r="U21" s="114" t="s">
        <v>168</v>
      </c>
      <c r="V21" s="92">
        <v>4.9000000000000004</v>
      </c>
      <c r="W21" s="92">
        <f>V21*2</f>
        <v>9.8000000000000007</v>
      </c>
      <c r="X21" s="114" t="s">
        <v>168</v>
      </c>
      <c r="Y21" s="9">
        <v>7.99</v>
      </c>
      <c r="Z21" s="9">
        <f>Y21*2</f>
        <v>15.98</v>
      </c>
      <c r="AA21" s="114" t="s">
        <v>168</v>
      </c>
      <c r="AB21" s="9">
        <v>5.49</v>
      </c>
      <c r="AC21" s="9">
        <f>AB21*2</f>
        <v>10.98</v>
      </c>
      <c r="AD21" s="114" t="s">
        <v>168</v>
      </c>
      <c r="AE21" s="9">
        <v>6.99</v>
      </c>
      <c r="AF21" s="9">
        <f>AE21*2</f>
        <v>13.98</v>
      </c>
    </row>
    <row r="22" spans="1:32" x14ac:dyDescent="0.2">
      <c r="A22" s="9">
        <v>12</v>
      </c>
      <c r="B22" s="9" t="s">
        <v>77</v>
      </c>
      <c r="C22" s="114"/>
      <c r="D22" s="9">
        <v>7.99</v>
      </c>
      <c r="E22" s="9">
        <f>D22*2</f>
        <v>15.98</v>
      </c>
      <c r="F22" s="114"/>
      <c r="G22" s="9">
        <v>4.99</v>
      </c>
      <c r="H22" s="9">
        <f>G22*2</f>
        <v>9.98</v>
      </c>
      <c r="I22" s="114" t="s">
        <v>168</v>
      </c>
      <c r="J22" s="9">
        <v>5.99</v>
      </c>
      <c r="K22" s="9">
        <f>J22*2</f>
        <v>11.98</v>
      </c>
      <c r="L22" s="114" t="s">
        <v>168</v>
      </c>
      <c r="M22" s="9">
        <v>3.99</v>
      </c>
      <c r="N22" s="9">
        <f>M22*2</f>
        <v>7.98</v>
      </c>
      <c r="O22" s="114" t="s">
        <v>168</v>
      </c>
      <c r="P22" s="9">
        <v>5.99</v>
      </c>
      <c r="Q22" s="9">
        <f>P22*2</f>
        <v>11.98</v>
      </c>
      <c r="R22" s="114" t="s">
        <v>168</v>
      </c>
      <c r="S22" s="9">
        <v>4.49</v>
      </c>
      <c r="T22" s="9">
        <f>S22*2</f>
        <v>8.98</v>
      </c>
      <c r="U22" s="114" t="s">
        <v>168</v>
      </c>
      <c r="V22" s="92">
        <v>5.59</v>
      </c>
      <c r="W22" s="9">
        <f>V22*2</f>
        <v>11.18</v>
      </c>
      <c r="X22" s="114" t="s">
        <v>168</v>
      </c>
      <c r="Y22" s="9">
        <v>3.99</v>
      </c>
      <c r="Z22" s="9">
        <f>Y22*2</f>
        <v>7.98</v>
      </c>
      <c r="AA22" s="114" t="s">
        <v>168</v>
      </c>
      <c r="AB22" s="9">
        <v>3.89</v>
      </c>
      <c r="AC22" s="9">
        <f>AB22*2</f>
        <v>7.78</v>
      </c>
      <c r="AD22" s="114" t="s">
        <v>168</v>
      </c>
      <c r="AE22" s="9">
        <v>4.99</v>
      </c>
      <c r="AF22" s="9">
        <f>AE22*2</f>
        <v>9.98</v>
      </c>
    </row>
    <row r="23" spans="1:32" x14ac:dyDescent="0.2">
      <c r="A23" s="9">
        <v>13</v>
      </c>
      <c r="B23" s="9" t="s">
        <v>78</v>
      </c>
      <c r="C23" s="114"/>
      <c r="D23" s="9">
        <v>10.99</v>
      </c>
      <c r="E23" s="9">
        <f>D23*2</f>
        <v>21.98</v>
      </c>
      <c r="F23" s="114" t="s">
        <v>168</v>
      </c>
      <c r="G23" s="9">
        <v>8.99</v>
      </c>
      <c r="H23" s="9">
        <f>G23*2</f>
        <v>17.98</v>
      </c>
      <c r="I23" s="114" t="s">
        <v>168</v>
      </c>
      <c r="J23" s="9">
        <v>8.49</v>
      </c>
      <c r="K23" s="9">
        <f>J23*2</f>
        <v>16.98</v>
      </c>
      <c r="L23" s="114" t="s">
        <v>168</v>
      </c>
      <c r="M23" s="9">
        <v>12.99</v>
      </c>
      <c r="N23" s="9">
        <f>M23*2</f>
        <v>25.98</v>
      </c>
      <c r="O23" s="114" t="s">
        <v>168</v>
      </c>
      <c r="P23" s="9">
        <v>7.99</v>
      </c>
      <c r="Q23" s="9">
        <f>P23*2</f>
        <v>15.98</v>
      </c>
      <c r="R23" s="114" t="s">
        <v>168</v>
      </c>
      <c r="S23" s="9">
        <v>8.99</v>
      </c>
      <c r="T23" s="9">
        <f>S23*2</f>
        <v>17.98</v>
      </c>
      <c r="U23" s="114" t="s">
        <v>168</v>
      </c>
      <c r="V23" s="92">
        <v>10.9</v>
      </c>
      <c r="W23" s="9">
        <f>V23*2</f>
        <v>21.8</v>
      </c>
      <c r="X23" s="114" t="s">
        <v>168</v>
      </c>
      <c r="Y23" s="9">
        <v>7.99</v>
      </c>
      <c r="Z23" s="9">
        <f>Y23*2</f>
        <v>15.98</v>
      </c>
      <c r="AA23" s="114" t="s">
        <v>168</v>
      </c>
      <c r="AB23" s="9">
        <v>10.9</v>
      </c>
      <c r="AC23" s="9">
        <f>AB23*2</f>
        <v>21.8</v>
      </c>
      <c r="AD23" s="114" t="s">
        <v>168</v>
      </c>
      <c r="AE23" s="9">
        <v>8.99</v>
      </c>
      <c r="AF23" s="9">
        <f>AE23*2</f>
        <v>17.98</v>
      </c>
    </row>
    <row r="24" spans="1:32" x14ac:dyDescent="0.2">
      <c r="A24" s="9">
        <v>14</v>
      </c>
      <c r="B24" s="9" t="s">
        <v>79</v>
      </c>
      <c r="C24" s="114"/>
      <c r="D24" s="9">
        <v>7.99</v>
      </c>
      <c r="E24" s="9">
        <f>D24*2</f>
        <v>15.98</v>
      </c>
      <c r="F24" s="114" t="s">
        <v>168</v>
      </c>
      <c r="G24" s="9">
        <v>7.99</v>
      </c>
      <c r="H24" s="9">
        <f>G24*2</f>
        <v>15.98</v>
      </c>
      <c r="I24" s="114" t="s">
        <v>168</v>
      </c>
      <c r="J24" s="9">
        <v>6.99</v>
      </c>
      <c r="K24" s="9">
        <f>J24*2</f>
        <v>13.98</v>
      </c>
      <c r="L24" s="114" t="s">
        <v>168</v>
      </c>
      <c r="M24" s="9">
        <v>6.99</v>
      </c>
      <c r="N24" s="9">
        <f>M24*2</f>
        <v>13.98</v>
      </c>
      <c r="O24" s="114" t="s">
        <v>168</v>
      </c>
      <c r="P24" s="9">
        <v>7.99</v>
      </c>
      <c r="Q24" s="9">
        <f>P24*2</f>
        <v>15.98</v>
      </c>
      <c r="R24" s="114" t="s">
        <v>168</v>
      </c>
      <c r="S24" s="9">
        <v>10.49</v>
      </c>
      <c r="T24" s="9">
        <f>S24*2</f>
        <v>20.98</v>
      </c>
      <c r="U24" s="114" t="s">
        <v>168</v>
      </c>
      <c r="V24" s="92">
        <v>8.2899999999999991</v>
      </c>
      <c r="W24" s="92">
        <f>V24*2</f>
        <v>16.579999999999998</v>
      </c>
      <c r="X24" s="114" t="s">
        <v>168</v>
      </c>
      <c r="Y24" s="9">
        <v>3.99</v>
      </c>
      <c r="Z24" s="9">
        <f>Y24*2</f>
        <v>7.98</v>
      </c>
      <c r="AA24" s="114" t="s">
        <v>168</v>
      </c>
      <c r="AB24" s="9">
        <v>7.99</v>
      </c>
      <c r="AC24" s="9">
        <f>AB24*2</f>
        <v>15.98</v>
      </c>
      <c r="AD24" s="114" t="s">
        <v>168</v>
      </c>
      <c r="AE24" s="9">
        <v>7.99</v>
      </c>
      <c r="AF24" s="9">
        <f>AE24*2</f>
        <v>15.98</v>
      </c>
    </row>
    <row r="25" spans="1:32" x14ac:dyDescent="0.2">
      <c r="A25" s="9">
        <v>15</v>
      </c>
      <c r="B25" s="9" t="s">
        <v>80</v>
      </c>
      <c r="C25" s="9" t="s">
        <v>170</v>
      </c>
      <c r="D25" s="9">
        <v>21.99</v>
      </c>
      <c r="E25" s="9">
        <f>D25</f>
        <v>21.99</v>
      </c>
      <c r="F25" s="9" t="s">
        <v>170</v>
      </c>
      <c r="G25" s="9">
        <v>23.99</v>
      </c>
      <c r="H25" s="9">
        <f>G25</f>
        <v>23.99</v>
      </c>
      <c r="I25" s="9" t="s">
        <v>189</v>
      </c>
      <c r="J25" s="9">
        <v>21.99</v>
      </c>
      <c r="K25" s="9">
        <f>J25</f>
        <v>21.99</v>
      </c>
      <c r="L25" s="9" t="s">
        <v>211</v>
      </c>
      <c r="M25" s="9">
        <v>20.99</v>
      </c>
      <c r="N25" s="9">
        <f>M25</f>
        <v>20.99</v>
      </c>
      <c r="O25" s="9" t="s">
        <v>162</v>
      </c>
      <c r="P25" s="9">
        <v>21.99</v>
      </c>
      <c r="Q25" s="9">
        <f>P25</f>
        <v>21.99</v>
      </c>
      <c r="R25" s="112" t="s">
        <v>170</v>
      </c>
      <c r="S25" s="9">
        <v>27.99</v>
      </c>
      <c r="T25" s="9">
        <f>S25</f>
        <v>27.99</v>
      </c>
      <c r="U25" s="9" t="s">
        <v>236</v>
      </c>
      <c r="V25" s="92">
        <v>20.9</v>
      </c>
      <c r="W25" s="92">
        <f>V25</f>
        <v>20.9</v>
      </c>
      <c r="X25" s="9" t="s">
        <v>169</v>
      </c>
      <c r="Y25" s="92">
        <v>21.9</v>
      </c>
      <c r="Z25" s="92">
        <f>Y25</f>
        <v>21.9</v>
      </c>
      <c r="AA25" s="9" t="s">
        <v>170</v>
      </c>
      <c r="AB25" s="9">
        <v>23.9</v>
      </c>
      <c r="AC25" s="92">
        <f>AB25</f>
        <v>23.9</v>
      </c>
      <c r="AD25" s="9" t="s">
        <v>170</v>
      </c>
      <c r="AE25" s="9">
        <v>23.99</v>
      </c>
      <c r="AF25" s="9">
        <f>AE25</f>
        <v>23.99</v>
      </c>
    </row>
    <row r="26" spans="1:32" x14ac:dyDescent="0.2">
      <c r="A26" s="9">
        <v>16</v>
      </c>
      <c r="B26" s="9" t="s">
        <v>81</v>
      </c>
      <c r="C26" s="9" t="s">
        <v>171</v>
      </c>
      <c r="D26" s="9">
        <v>9.99</v>
      </c>
      <c r="E26" s="9">
        <f>D26*4</f>
        <v>39.96</v>
      </c>
      <c r="F26" s="9" t="s">
        <v>174</v>
      </c>
      <c r="G26" s="9">
        <v>8.99</v>
      </c>
      <c r="H26" s="9">
        <f>G26*4</f>
        <v>35.96</v>
      </c>
      <c r="I26" s="9" t="s">
        <v>202</v>
      </c>
      <c r="J26" s="9">
        <v>9.99</v>
      </c>
      <c r="K26" s="9">
        <f>J26*4</f>
        <v>39.96</v>
      </c>
      <c r="L26" s="9" t="s">
        <v>228</v>
      </c>
      <c r="M26" s="9">
        <v>9.99</v>
      </c>
      <c r="N26" s="9">
        <f>M26*4</f>
        <v>39.96</v>
      </c>
      <c r="O26" s="9" t="s">
        <v>202</v>
      </c>
      <c r="P26" s="9">
        <v>9.99</v>
      </c>
      <c r="Q26" s="9">
        <f>P26*4</f>
        <v>39.96</v>
      </c>
      <c r="R26" s="9" t="s">
        <v>171</v>
      </c>
      <c r="S26" s="9">
        <v>10.49</v>
      </c>
      <c r="T26" s="9">
        <f>S26*4</f>
        <v>41.96</v>
      </c>
      <c r="U26" s="9" t="s">
        <v>173</v>
      </c>
      <c r="V26" s="92">
        <v>11.89</v>
      </c>
      <c r="W26" s="9">
        <f>V26*4</f>
        <v>47.56</v>
      </c>
      <c r="X26" s="9" t="s">
        <v>229</v>
      </c>
      <c r="Y26" s="9">
        <v>13.89</v>
      </c>
      <c r="Z26" s="9">
        <f>Y26*4</f>
        <v>55.56</v>
      </c>
      <c r="AA26" s="9" t="s">
        <v>172</v>
      </c>
      <c r="AB26" s="92">
        <v>11.5</v>
      </c>
      <c r="AC26" s="92">
        <f>AB26*4</f>
        <v>46</v>
      </c>
      <c r="AD26" s="9" t="s">
        <v>241</v>
      </c>
      <c r="AE26" s="9">
        <v>10.49</v>
      </c>
      <c r="AF26" s="9">
        <f>AE26*4</f>
        <v>41.96</v>
      </c>
    </row>
    <row r="27" spans="1:32" x14ac:dyDescent="0.2">
      <c r="A27" s="9"/>
      <c r="B27" s="91" t="s">
        <v>82</v>
      </c>
      <c r="C27" s="179">
        <f>SUM(E11:E26)</f>
        <v>268.31999999999994</v>
      </c>
      <c r="D27" s="180"/>
      <c r="E27" s="181"/>
      <c r="F27" s="199">
        <f>SUM(H11:H26)</f>
        <v>263.61999999999995</v>
      </c>
      <c r="G27" s="200"/>
      <c r="H27" s="201"/>
      <c r="I27" s="179">
        <f>SUM(K11:K26)</f>
        <v>285.09999999999997</v>
      </c>
      <c r="J27" s="180"/>
      <c r="K27" s="181"/>
      <c r="L27" s="182">
        <f>SUM(N11:N26)</f>
        <v>302.65999999999991</v>
      </c>
      <c r="M27" s="183"/>
      <c r="N27" s="184"/>
      <c r="O27" s="179">
        <f>SUM(Q11:Q26)</f>
        <v>267.82</v>
      </c>
      <c r="P27" s="180"/>
      <c r="Q27" s="181"/>
      <c r="R27" s="179">
        <f>SUM(T11:T26)</f>
        <v>280.11999999999995</v>
      </c>
      <c r="S27" s="180"/>
      <c r="T27" s="181"/>
      <c r="U27" s="179">
        <f>SUM(W11:W26)</f>
        <v>270.15999999999997</v>
      </c>
      <c r="V27" s="180"/>
      <c r="W27" s="181"/>
      <c r="X27" s="195">
        <f>SUM(Z11:Z26)</f>
        <v>281.89999999999998</v>
      </c>
      <c r="Y27" s="196"/>
      <c r="Z27" s="197"/>
      <c r="AA27" s="195">
        <f>SUM(AC11:AC26)</f>
        <v>278.69</v>
      </c>
      <c r="AB27" s="196"/>
      <c r="AC27" s="197"/>
      <c r="AD27" s="195">
        <f>SUM(AF11:AF26)</f>
        <v>271.82</v>
      </c>
      <c r="AE27" s="196"/>
      <c r="AF27" s="197"/>
    </row>
    <row r="29" spans="1:32" x14ac:dyDescent="0.2">
      <c r="A29" s="156" t="s">
        <v>98</v>
      </c>
      <c r="B29" s="156"/>
      <c r="C29" s="156"/>
      <c r="E29" s="96"/>
      <c r="F29" s="96"/>
      <c r="G29" s="96"/>
      <c r="H29" s="96"/>
      <c r="I29" s="96"/>
      <c r="K29" s="93" t="s">
        <v>103</v>
      </c>
      <c r="L29" s="94"/>
      <c r="M29" s="95"/>
      <c r="N29" s="93"/>
      <c r="O29" s="95"/>
    </row>
    <row r="30" spans="1:32" x14ac:dyDescent="0.2">
      <c r="A30" s="9">
        <v>1</v>
      </c>
      <c r="B30" s="9" t="s">
        <v>83</v>
      </c>
      <c r="C30" s="127">
        <f>C27</f>
        <v>268.31999999999994</v>
      </c>
      <c r="E30" s="97"/>
      <c r="F30" s="97"/>
      <c r="G30" s="97"/>
      <c r="H30" s="177"/>
      <c r="I30" s="177"/>
      <c r="K30" s="176" t="s">
        <v>180</v>
      </c>
      <c r="L30" s="176"/>
      <c r="M30" s="176"/>
      <c r="N30" s="185">
        <v>0.37269999999999998</v>
      </c>
      <c r="O30" s="176"/>
    </row>
    <row r="31" spans="1:32" x14ac:dyDescent="0.2">
      <c r="A31" s="119">
        <v>2</v>
      </c>
      <c r="B31" s="120" t="s">
        <v>86</v>
      </c>
      <c r="C31" s="126">
        <f>F27</f>
        <v>263.61999999999995</v>
      </c>
      <c r="E31" s="98" t="s">
        <v>102</v>
      </c>
      <c r="F31" s="98"/>
      <c r="G31" s="98"/>
      <c r="H31" s="98"/>
      <c r="I31" s="98"/>
      <c r="K31" s="176" t="s">
        <v>79</v>
      </c>
      <c r="L31" s="176"/>
      <c r="M31" s="176"/>
      <c r="N31" s="185">
        <v>1.0024999999999999</v>
      </c>
      <c r="O31" s="176"/>
    </row>
    <row r="32" spans="1:32" x14ac:dyDescent="0.2">
      <c r="A32" s="9">
        <v>3</v>
      </c>
      <c r="B32" s="9" t="s">
        <v>87</v>
      </c>
      <c r="C32" s="92">
        <f>I27</f>
        <v>285.09999999999997</v>
      </c>
      <c r="E32" s="158" t="s">
        <v>242</v>
      </c>
      <c r="F32" s="158"/>
      <c r="G32" s="158"/>
      <c r="H32" s="189">
        <f>MIN(C30:C39)</f>
        <v>263.61999999999995</v>
      </c>
      <c r="I32" s="189"/>
      <c r="K32" s="176" t="s">
        <v>80</v>
      </c>
      <c r="L32" s="176"/>
      <c r="M32" s="176"/>
      <c r="N32" s="185">
        <v>0.2</v>
      </c>
      <c r="O32" s="176"/>
    </row>
    <row r="33" spans="1:15" x14ac:dyDescent="0.2">
      <c r="A33" s="9">
        <v>4</v>
      </c>
      <c r="B33" s="117" t="s">
        <v>207</v>
      </c>
      <c r="C33" s="123">
        <f>L27</f>
        <v>302.65999999999991</v>
      </c>
      <c r="E33" s="159" t="s">
        <v>243</v>
      </c>
      <c r="F33" s="159"/>
      <c r="G33" s="159"/>
      <c r="H33" s="190">
        <f>MAX(C30:C39)</f>
        <v>302.65999999999991</v>
      </c>
      <c r="I33" s="190"/>
    </row>
    <row r="34" spans="1:15" x14ac:dyDescent="0.2">
      <c r="A34" s="9">
        <v>5</v>
      </c>
      <c r="B34" s="9" t="s">
        <v>89</v>
      </c>
      <c r="C34" s="92">
        <f>O27</f>
        <v>267.82</v>
      </c>
      <c r="E34" s="160" t="s">
        <v>106</v>
      </c>
      <c r="F34" s="160"/>
      <c r="G34" s="160"/>
      <c r="H34" s="191">
        <f>AVERAGE(C30:C39)</f>
        <v>277.02099999999996</v>
      </c>
      <c r="I34" s="191"/>
      <c r="K34" s="98" t="s">
        <v>104</v>
      </c>
      <c r="L34" s="98"/>
      <c r="M34" s="98"/>
      <c r="N34" s="98"/>
      <c r="O34" s="98"/>
    </row>
    <row r="35" spans="1:15" x14ac:dyDescent="0.2">
      <c r="A35" s="9">
        <v>6</v>
      </c>
      <c r="B35" s="9" t="s">
        <v>94</v>
      </c>
      <c r="C35" s="92">
        <f>R27</f>
        <v>280.11999999999995</v>
      </c>
      <c r="E35" s="161" t="s">
        <v>107</v>
      </c>
      <c r="F35" s="162"/>
      <c r="G35" s="163"/>
      <c r="H35" s="187">
        <f>'03.06.25'!H34:I34</f>
        <v>273.05169999999998</v>
      </c>
      <c r="I35" s="188"/>
      <c r="K35" s="176" t="s">
        <v>245</v>
      </c>
      <c r="L35" s="176"/>
      <c r="M35" s="176"/>
      <c r="N35" s="185">
        <v>-0.50170000000000003</v>
      </c>
      <c r="O35" s="176"/>
    </row>
    <row r="36" spans="1:15" x14ac:dyDescent="0.2">
      <c r="A36" s="9">
        <v>7</v>
      </c>
      <c r="B36" s="9" t="s">
        <v>90</v>
      </c>
      <c r="C36" s="92">
        <f>U27</f>
        <v>270.15999999999997</v>
      </c>
      <c r="E36" s="164" t="s">
        <v>108</v>
      </c>
      <c r="F36" s="165"/>
      <c r="G36" s="166"/>
      <c r="H36" s="192">
        <f>H34/H35-1*100%</f>
        <v>1.453680749836006E-2</v>
      </c>
      <c r="I36" s="193"/>
      <c r="K36" s="176" t="s">
        <v>81</v>
      </c>
      <c r="L36" s="176"/>
      <c r="M36" s="176"/>
      <c r="N36" s="185">
        <v>-0.25019999999999998</v>
      </c>
      <c r="O36" s="176"/>
    </row>
    <row r="37" spans="1:15" x14ac:dyDescent="0.2">
      <c r="A37" s="9">
        <v>8</v>
      </c>
      <c r="B37" s="119" t="s">
        <v>99</v>
      </c>
      <c r="C37" s="122">
        <f>X27</f>
        <v>281.89999999999998</v>
      </c>
      <c r="E37" s="157"/>
      <c r="F37" s="157"/>
      <c r="G37" s="101"/>
      <c r="H37" s="103"/>
      <c r="I37" s="103"/>
      <c r="K37" s="186"/>
      <c r="L37" s="186"/>
      <c r="M37" s="186"/>
      <c r="N37" s="186"/>
      <c r="O37" s="186"/>
    </row>
    <row r="38" spans="1:15" x14ac:dyDescent="0.2">
      <c r="A38" s="9">
        <v>9</v>
      </c>
      <c r="B38" s="120" t="s">
        <v>100</v>
      </c>
      <c r="C38" s="92">
        <f>AA27</f>
        <v>278.69</v>
      </c>
      <c r="E38" s="109" t="s">
        <v>181</v>
      </c>
      <c r="F38" s="109"/>
      <c r="G38" s="100"/>
      <c r="H38" s="103"/>
      <c r="I38" s="103"/>
      <c r="J38" s="102"/>
    </row>
    <row r="39" spans="1:15" x14ac:dyDescent="0.2">
      <c r="A39" s="9">
        <v>10</v>
      </c>
      <c r="B39" s="120" t="s">
        <v>101</v>
      </c>
      <c r="C39" s="122">
        <f>AD27</f>
        <v>271.82</v>
      </c>
    </row>
    <row r="40" spans="1:15" x14ac:dyDescent="0.2">
      <c r="E40" s="133"/>
      <c r="F40" s="130"/>
      <c r="G40" s="130"/>
      <c r="I40" s="198"/>
      <c r="J40" s="198"/>
      <c r="K40" s="198"/>
    </row>
    <row r="41" spans="1:15" x14ac:dyDescent="0.2">
      <c r="C41" s="121"/>
      <c r="E41" s="130"/>
      <c r="F41" s="130"/>
      <c r="G41" s="130"/>
      <c r="I41" s="133"/>
      <c r="J41" s="130"/>
      <c r="K41" s="130"/>
    </row>
    <row r="42" spans="1:15" x14ac:dyDescent="0.2">
      <c r="I42" s="130"/>
      <c r="J42" s="130"/>
      <c r="K42" s="130"/>
    </row>
    <row r="43" spans="1:15" x14ac:dyDescent="0.2">
      <c r="I43" s="100"/>
      <c r="J43" s="100"/>
      <c r="K43" s="100"/>
    </row>
    <row r="44" spans="1:15" x14ac:dyDescent="0.2">
      <c r="I44" s="100"/>
      <c r="J44" s="100"/>
      <c r="K44" s="100"/>
    </row>
    <row r="45" spans="1:15" x14ac:dyDescent="0.2">
      <c r="I45" s="100"/>
      <c r="J45" s="100"/>
      <c r="K45" s="100"/>
    </row>
  </sheetData>
  <mergeCells count="50">
    <mergeCell ref="X9:Z9"/>
    <mergeCell ref="AA9:AC9"/>
    <mergeCell ref="B7:K7"/>
    <mergeCell ref="B8:K8"/>
    <mergeCell ref="A9:A10"/>
    <mergeCell ref="B9:B10"/>
    <mergeCell ref="C9:E9"/>
    <mergeCell ref="F9:H9"/>
    <mergeCell ref="I9:K9"/>
    <mergeCell ref="K31:M31"/>
    <mergeCell ref="N31:O31"/>
    <mergeCell ref="AD9:AF9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L9:N9"/>
    <mergeCell ref="O9:Q9"/>
    <mergeCell ref="R9:T9"/>
    <mergeCell ref="U9:W9"/>
    <mergeCell ref="AD27:AF27"/>
    <mergeCell ref="A29:C29"/>
    <mergeCell ref="H30:I30"/>
    <mergeCell ref="K30:M30"/>
    <mergeCell ref="N30:O30"/>
    <mergeCell ref="N35:O35"/>
    <mergeCell ref="E32:G32"/>
    <mergeCell ref="H32:I32"/>
    <mergeCell ref="K32:M32"/>
    <mergeCell ref="N32:O32"/>
    <mergeCell ref="E33:G33"/>
    <mergeCell ref="H33:I33"/>
    <mergeCell ref="E34:G34"/>
    <mergeCell ref="H34:I34"/>
    <mergeCell ref="E35:G35"/>
    <mergeCell ref="H35:I35"/>
    <mergeCell ref="K35:M35"/>
    <mergeCell ref="I40:K40"/>
    <mergeCell ref="E36:G36"/>
    <mergeCell ref="H36:I36"/>
    <mergeCell ref="K36:M36"/>
    <mergeCell ref="N36:O36"/>
    <mergeCell ref="E37:F37"/>
    <mergeCell ref="K37:M37"/>
    <mergeCell ref="N37:O37"/>
  </mergeCells>
  <pageMargins left="0.31496062992125984" right="0.31496062992125984" top="0.78740157480314965" bottom="0.78740157480314965" header="0.31496062992125984" footer="0.31496062992125984"/>
  <pageSetup paperSize="9" scale="42" orientation="landscape" horizontalDpi="0" verticalDpi="0" r:id="rId1"/>
  <ignoredErrors>
    <ignoredError sqref="E16 E20 H16 H2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AF45"/>
  <sheetViews>
    <sheetView zoomScale="96" zoomScaleNormal="96" workbookViewId="0">
      <selection activeCell="H34" sqref="H34:I34"/>
    </sheetView>
  </sheetViews>
  <sheetFormatPr defaultRowHeight="12.75" x14ac:dyDescent="0.2"/>
  <cols>
    <col min="1" max="1" width="4.28515625" customWidth="1"/>
    <col min="2" max="2" width="29.42578125" customWidth="1"/>
    <col min="3" max="3" width="11.42578125" customWidth="1"/>
    <col min="4" max="4" width="9.7109375" customWidth="1"/>
    <col min="5" max="5" width="7.85546875" customWidth="1"/>
    <col min="6" max="6" width="10.5703125" customWidth="1"/>
    <col min="7" max="7" width="10" customWidth="1"/>
    <col min="8" max="8" width="11" customWidth="1"/>
    <col min="9" max="9" width="13.42578125" customWidth="1"/>
    <col min="12" max="12" width="13.7109375" customWidth="1"/>
    <col min="15" max="15" width="11.28515625" customWidth="1"/>
    <col min="18" max="18" width="9.5703125" customWidth="1"/>
    <col min="21" max="21" width="10.42578125" customWidth="1"/>
    <col min="24" max="24" width="13.5703125" customWidth="1"/>
    <col min="27" max="27" width="10.7109375" customWidth="1"/>
    <col min="30" max="30" width="12.7109375" customWidth="1"/>
  </cols>
  <sheetData>
    <row r="7" spans="1:32" ht="15.75" x14ac:dyDescent="0.25">
      <c r="B7" s="167" t="s">
        <v>73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32" ht="14.25" x14ac:dyDescent="0.2">
      <c r="B8" s="168" t="s">
        <v>246</v>
      </c>
      <c r="C8" s="168"/>
      <c r="D8" s="168"/>
      <c r="E8" s="168"/>
      <c r="F8" s="168"/>
      <c r="G8" s="168"/>
      <c r="H8" s="168"/>
      <c r="I8" s="168"/>
      <c r="J8" s="168"/>
      <c r="K8" s="168"/>
    </row>
    <row r="9" spans="1:32" ht="12.75" customHeight="1" x14ac:dyDescent="0.2">
      <c r="A9" s="175" t="s">
        <v>97</v>
      </c>
      <c r="B9" s="169" t="s">
        <v>74</v>
      </c>
      <c r="C9" s="194" t="s">
        <v>83</v>
      </c>
      <c r="D9" s="194"/>
      <c r="E9" s="194"/>
      <c r="F9" s="194" t="s">
        <v>86</v>
      </c>
      <c r="G9" s="194"/>
      <c r="H9" s="194"/>
      <c r="I9" s="194" t="s">
        <v>115</v>
      </c>
      <c r="J9" s="194"/>
      <c r="K9" s="194"/>
      <c r="L9" s="194" t="s">
        <v>207</v>
      </c>
      <c r="M9" s="194"/>
      <c r="N9" s="194"/>
      <c r="O9" s="194" t="s">
        <v>116</v>
      </c>
      <c r="P9" s="194"/>
      <c r="Q9" s="194"/>
      <c r="R9" s="194" t="s">
        <v>117</v>
      </c>
      <c r="S9" s="194"/>
      <c r="T9" s="194"/>
      <c r="U9" s="194" t="s">
        <v>90</v>
      </c>
      <c r="V9" s="194"/>
      <c r="W9" s="194"/>
      <c r="X9" s="194" t="s">
        <v>91</v>
      </c>
      <c r="Y9" s="194"/>
      <c r="Z9" s="194"/>
      <c r="AA9" s="194" t="s">
        <v>92</v>
      </c>
      <c r="AB9" s="194"/>
      <c r="AC9" s="194"/>
      <c r="AD9" s="194" t="s">
        <v>93</v>
      </c>
      <c r="AE9" s="194"/>
      <c r="AF9" s="194"/>
    </row>
    <row r="10" spans="1:32" ht="26.25" customHeight="1" x14ac:dyDescent="0.2">
      <c r="A10" s="175"/>
      <c r="B10" s="169"/>
      <c r="C10" s="125" t="s">
        <v>84</v>
      </c>
      <c r="D10" s="125" t="s">
        <v>95</v>
      </c>
      <c r="E10" s="125" t="s">
        <v>96</v>
      </c>
      <c r="F10" s="125" t="s">
        <v>84</v>
      </c>
      <c r="G10" s="125" t="s">
        <v>95</v>
      </c>
      <c r="H10" s="125" t="s">
        <v>85</v>
      </c>
      <c r="I10" s="125" t="s">
        <v>84</v>
      </c>
      <c r="J10" s="125" t="s">
        <v>95</v>
      </c>
      <c r="K10" s="125" t="s">
        <v>85</v>
      </c>
      <c r="L10" s="125" t="s">
        <v>84</v>
      </c>
      <c r="M10" s="125" t="s">
        <v>95</v>
      </c>
      <c r="N10" s="125" t="s">
        <v>85</v>
      </c>
      <c r="O10" s="125" t="s">
        <v>84</v>
      </c>
      <c r="P10" s="125" t="s">
        <v>95</v>
      </c>
      <c r="Q10" s="125" t="s">
        <v>85</v>
      </c>
      <c r="R10" s="125" t="s">
        <v>84</v>
      </c>
      <c r="S10" s="125" t="s">
        <v>95</v>
      </c>
      <c r="T10" s="125" t="s">
        <v>85</v>
      </c>
      <c r="U10" s="125" t="s">
        <v>84</v>
      </c>
      <c r="V10" s="125" t="s">
        <v>95</v>
      </c>
      <c r="W10" s="125" t="s">
        <v>85</v>
      </c>
      <c r="X10" s="125" t="s">
        <v>84</v>
      </c>
      <c r="Y10" s="125" t="s">
        <v>95</v>
      </c>
      <c r="Z10" s="125" t="s">
        <v>85</v>
      </c>
      <c r="AA10" s="125" t="s">
        <v>84</v>
      </c>
      <c r="AB10" s="125" t="s">
        <v>95</v>
      </c>
      <c r="AC10" s="125" t="s">
        <v>85</v>
      </c>
      <c r="AD10" s="125" t="s">
        <v>84</v>
      </c>
      <c r="AE10" s="125" t="s">
        <v>95</v>
      </c>
      <c r="AF10" s="125" t="s">
        <v>85</v>
      </c>
    </row>
    <row r="11" spans="1:32" x14ac:dyDescent="0.2">
      <c r="A11" s="9">
        <v>1</v>
      </c>
      <c r="B11" s="9" t="s">
        <v>75</v>
      </c>
      <c r="C11" s="9" t="s">
        <v>118</v>
      </c>
      <c r="D11" s="9">
        <v>3.39</v>
      </c>
      <c r="E11" s="9">
        <f>D11*3</f>
        <v>10.17</v>
      </c>
      <c r="F11" s="9" t="s">
        <v>118</v>
      </c>
      <c r="G11" s="9">
        <v>3.19</v>
      </c>
      <c r="H11" s="9">
        <f>G11*3</f>
        <v>9.57</v>
      </c>
      <c r="I11" s="9" t="s">
        <v>118</v>
      </c>
      <c r="J11" s="9">
        <v>4.49</v>
      </c>
      <c r="K11" s="9">
        <f>J11*3</f>
        <v>13.47</v>
      </c>
      <c r="L11" s="9" t="s">
        <v>120</v>
      </c>
      <c r="M11" s="9">
        <v>4.59</v>
      </c>
      <c r="N11" s="9">
        <f>M11*3</f>
        <v>13.77</v>
      </c>
      <c r="O11" s="9" t="s">
        <v>118</v>
      </c>
      <c r="P11" s="9">
        <v>3.29</v>
      </c>
      <c r="Q11" s="9">
        <f>P11*3</f>
        <v>9.870000000000001</v>
      </c>
      <c r="R11" s="9" t="s">
        <v>258</v>
      </c>
      <c r="S11" s="9">
        <v>3.49</v>
      </c>
      <c r="T11" s="9">
        <f>S11*3</f>
        <v>10.47</v>
      </c>
      <c r="U11" s="9" t="s">
        <v>118</v>
      </c>
      <c r="V11" s="92">
        <v>3.89</v>
      </c>
      <c r="W11" s="9">
        <f>V11*3</f>
        <v>11.67</v>
      </c>
      <c r="X11" s="9" t="s">
        <v>118</v>
      </c>
      <c r="Y11" s="9">
        <v>3.99</v>
      </c>
      <c r="Z11" s="9">
        <f>Y11*3</f>
        <v>11.97</v>
      </c>
      <c r="AA11" s="9" t="s">
        <v>118</v>
      </c>
      <c r="AB11" s="9">
        <v>3.45</v>
      </c>
      <c r="AC11" s="9">
        <f>AB11*3</f>
        <v>10.350000000000001</v>
      </c>
      <c r="AD11" s="9" t="s">
        <v>120</v>
      </c>
      <c r="AE11" s="9">
        <v>3.19</v>
      </c>
      <c r="AF11" s="9">
        <f>AE11*3</f>
        <v>9.57</v>
      </c>
    </row>
    <row r="12" spans="1:32" x14ac:dyDescent="0.2">
      <c r="A12" s="9">
        <v>2</v>
      </c>
      <c r="B12" s="9" t="s">
        <v>105</v>
      </c>
      <c r="C12" s="9" t="s">
        <v>247</v>
      </c>
      <c r="D12" s="9">
        <v>4.3899999999999997</v>
      </c>
      <c r="E12" s="9">
        <f>D12*4</f>
        <v>17.559999999999999</v>
      </c>
      <c r="F12" s="9" t="s">
        <v>239</v>
      </c>
      <c r="G12" s="9">
        <v>3.99</v>
      </c>
      <c r="H12" s="9">
        <f>G12*4</f>
        <v>15.96</v>
      </c>
      <c r="I12" s="9" t="s">
        <v>253</v>
      </c>
      <c r="J12" s="9">
        <v>3.99</v>
      </c>
      <c r="K12" s="9">
        <f>J12*4</f>
        <v>15.96</v>
      </c>
      <c r="L12" s="9" t="s">
        <v>225</v>
      </c>
      <c r="M12" s="9">
        <v>4.49</v>
      </c>
      <c r="N12" s="9">
        <f>M12*4</f>
        <v>17.96</v>
      </c>
      <c r="O12" s="9" t="s">
        <v>247</v>
      </c>
      <c r="P12" s="9">
        <v>4.49</v>
      </c>
      <c r="Q12" s="9">
        <f>P12*4</f>
        <v>17.96</v>
      </c>
      <c r="R12" s="9" t="s">
        <v>259</v>
      </c>
      <c r="S12" s="9">
        <v>3.69</v>
      </c>
      <c r="T12" s="9">
        <f>S12*4</f>
        <v>14.76</v>
      </c>
      <c r="U12" s="9" t="s">
        <v>124</v>
      </c>
      <c r="V12" s="92">
        <v>3.85</v>
      </c>
      <c r="W12" s="92">
        <f>V12*4</f>
        <v>15.4</v>
      </c>
      <c r="X12" s="9" t="s">
        <v>198</v>
      </c>
      <c r="Y12" s="9">
        <v>5.99</v>
      </c>
      <c r="Z12" s="9">
        <f>Y12*4</f>
        <v>23.96</v>
      </c>
      <c r="AA12" s="9" t="s">
        <v>121</v>
      </c>
      <c r="AB12" s="9">
        <v>4.29</v>
      </c>
      <c r="AC12" s="92">
        <f>AB12*4</f>
        <v>17.16</v>
      </c>
      <c r="AD12" s="9" t="s">
        <v>121</v>
      </c>
      <c r="AE12" s="9">
        <v>3.29</v>
      </c>
      <c r="AF12" s="9">
        <f>AE12*4</f>
        <v>13.16</v>
      </c>
    </row>
    <row r="13" spans="1:32" x14ac:dyDescent="0.2">
      <c r="A13" s="9">
        <v>3</v>
      </c>
      <c r="B13" s="9" t="s">
        <v>109</v>
      </c>
      <c r="C13" s="9" t="s">
        <v>194</v>
      </c>
      <c r="D13" s="9">
        <v>4.8899999999999997</v>
      </c>
      <c r="E13" s="9">
        <f>D13*4</f>
        <v>19.559999999999999</v>
      </c>
      <c r="F13" s="9" t="s">
        <v>214</v>
      </c>
      <c r="G13" s="9">
        <v>5.99</v>
      </c>
      <c r="H13" s="9">
        <f>G13*4</f>
        <v>23.96</v>
      </c>
      <c r="I13" s="9" t="s">
        <v>129</v>
      </c>
      <c r="J13" s="9">
        <v>6.79</v>
      </c>
      <c r="K13" s="9">
        <f>J13*4</f>
        <v>27.16</v>
      </c>
      <c r="L13" s="9" t="s">
        <v>209</v>
      </c>
      <c r="M13" s="9">
        <v>7.38</v>
      </c>
      <c r="N13" s="9">
        <f>M13*4</f>
        <v>29.52</v>
      </c>
      <c r="O13" s="9" t="s">
        <v>256</v>
      </c>
      <c r="P13" s="9">
        <v>5.59</v>
      </c>
      <c r="Q13" s="9">
        <f>P13*4</f>
        <v>22.36</v>
      </c>
      <c r="R13" s="9" t="s">
        <v>214</v>
      </c>
      <c r="S13" s="9">
        <v>5.89</v>
      </c>
      <c r="T13" s="9">
        <f>S13*4</f>
        <v>23.56</v>
      </c>
      <c r="U13" s="9" t="s">
        <v>129</v>
      </c>
      <c r="V13" s="92">
        <v>5.75</v>
      </c>
      <c r="W13" s="92">
        <f>V13*4</f>
        <v>23</v>
      </c>
      <c r="X13" s="9" t="s">
        <v>186</v>
      </c>
      <c r="Y13" s="9">
        <v>5.21</v>
      </c>
      <c r="Z13" s="9">
        <f>Y13*4</f>
        <v>20.84</v>
      </c>
      <c r="AA13" s="9" t="s">
        <v>209</v>
      </c>
      <c r="AB13" s="9">
        <v>5.49</v>
      </c>
      <c r="AC13" s="92">
        <f>AB13*4</f>
        <v>21.96</v>
      </c>
      <c r="AD13" s="9" t="s">
        <v>209</v>
      </c>
      <c r="AE13" s="9">
        <v>4.79</v>
      </c>
      <c r="AF13" s="9">
        <f>AE13*4</f>
        <v>19.16</v>
      </c>
    </row>
    <row r="14" spans="1:32" x14ac:dyDescent="0.2">
      <c r="A14" s="9">
        <v>4</v>
      </c>
      <c r="B14" s="9" t="s">
        <v>110</v>
      </c>
      <c r="C14" s="9" t="s">
        <v>248</v>
      </c>
      <c r="D14" s="9">
        <v>4.79</v>
      </c>
      <c r="E14" s="9">
        <f>D14*3</f>
        <v>14.370000000000001</v>
      </c>
      <c r="F14" s="9" t="s">
        <v>134</v>
      </c>
      <c r="G14" s="9">
        <v>3.79</v>
      </c>
      <c r="H14" s="9">
        <f>G14*3</f>
        <v>11.370000000000001</v>
      </c>
      <c r="I14" s="9" t="s">
        <v>254</v>
      </c>
      <c r="J14" s="9">
        <v>5.49</v>
      </c>
      <c r="K14" s="9">
        <f>J14*3</f>
        <v>16.47</v>
      </c>
      <c r="L14" s="9" t="s">
        <v>195</v>
      </c>
      <c r="M14" s="9">
        <v>7.19</v>
      </c>
      <c r="N14" s="9">
        <f>M14*3</f>
        <v>21.57</v>
      </c>
      <c r="O14" s="9" t="s">
        <v>257</v>
      </c>
      <c r="P14" s="9">
        <v>4.59</v>
      </c>
      <c r="Q14" s="9">
        <f>P14*3</f>
        <v>13.77</v>
      </c>
      <c r="R14" s="9" t="s">
        <v>257</v>
      </c>
      <c r="S14" s="9">
        <v>4.6900000000000004</v>
      </c>
      <c r="T14" s="9">
        <f>S14*3</f>
        <v>14.07</v>
      </c>
      <c r="U14" s="9" t="s">
        <v>131</v>
      </c>
      <c r="V14" s="92">
        <v>3.89</v>
      </c>
      <c r="W14" s="9">
        <f>V14*3</f>
        <v>11.67</v>
      </c>
      <c r="X14" s="9" t="s">
        <v>133</v>
      </c>
      <c r="Y14" s="9">
        <v>7.29</v>
      </c>
      <c r="Z14" s="9">
        <f>Y14*3</f>
        <v>21.87</v>
      </c>
      <c r="AA14" s="9" t="s">
        <v>195</v>
      </c>
      <c r="AB14" s="9">
        <v>5.49</v>
      </c>
      <c r="AC14" s="9">
        <f>AB14*3</f>
        <v>16.47</v>
      </c>
      <c r="AD14" s="9" t="s">
        <v>134</v>
      </c>
      <c r="AE14" s="9">
        <v>3.29</v>
      </c>
      <c r="AF14" s="9">
        <f>AE14*3</f>
        <v>9.870000000000001</v>
      </c>
    </row>
    <row r="15" spans="1:32" x14ac:dyDescent="0.2">
      <c r="A15" s="9">
        <v>5</v>
      </c>
      <c r="B15" s="9" t="s">
        <v>16</v>
      </c>
      <c r="C15" s="9" t="s">
        <v>137</v>
      </c>
      <c r="D15" s="9">
        <v>1.69</v>
      </c>
      <c r="E15" s="9">
        <f>D15</f>
        <v>1.69</v>
      </c>
      <c r="F15" s="9" t="s">
        <v>141</v>
      </c>
      <c r="G15" s="9">
        <v>1.99</v>
      </c>
      <c r="H15" s="9">
        <f>G15</f>
        <v>1.99</v>
      </c>
      <c r="I15" s="9" t="s">
        <v>222</v>
      </c>
      <c r="J15" s="9">
        <v>1.59</v>
      </c>
      <c r="K15" s="9">
        <f>J15</f>
        <v>1.59</v>
      </c>
      <c r="L15" s="9" t="s">
        <v>141</v>
      </c>
      <c r="M15" s="9">
        <v>1.79</v>
      </c>
      <c r="N15" s="9">
        <f>M15</f>
        <v>1.79</v>
      </c>
      <c r="O15" s="9" t="s">
        <v>141</v>
      </c>
      <c r="P15" s="9">
        <v>1.0900000000000001</v>
      </c>
      <c r="Q15" s="9">
        <f>P15</f>
        <v>1.0900000000000001</v>
      </c>
      <c r="R15" s="9" t="s">
        <v>139</v>
      </c>
      <c r="S15" s="9">
        <v>1.0900000000000001</v>
      </c>
      <c r="T15" s="9">
        <f>S15</f>
        <v>1.0900000000000001</v>
      </c>
      <c r="U15" s="9" t="s">
        <v>260</v>
      </c>
      <c r="V15" s="92">
        <v>1.39</v>
      </c>
      <c r="W15" s="9">
        <f>V15</f>
        <v>1.39</v>
      </c>
      <c r="X15" s="9" t="s">
        <v>229</v>
      </c>
      <c r="Y15" s="9">
        <v>1.89</v>
      </c>
      <c r="Z15" s="9">
        <f>Y15</f>
        <v>1.89</v>
      </c>
      <c r="AA15" s="9" t="s">
        <v>261</v>
      </c>
      <c r="AB15" s="9">
        <v>1.19</v>
      </c>
      <c r="AC15" s="9">
        <f>AB15</f>
        <v>1.19</v>
      </c>
      <c r="AD15" s="9" t="s">
        <v>141</v>
      </c>
      <c r="AE15" s="9">
        <v>1.0900000000000001</v>
      </c>
      <c r="AF15" s="9">
        <f>AE15</f>
        <v>1.0900000000000001</v>
      </c>
    </row>
    <row r="16" spans="1:32" x14ac:dyDescent="0.2">
      <c r="A16" s="9">
        <v>6</v>
      </c>
      <c r="B16" s="9" t="s">
        <v>111</v>
      </c>
      <c r="C16" s="9" t="s">
        <v>196</v>
      </c>
      <c r="D16" s="9">
        <v>1.89</v>
      </c>
      <c r="E16" s="9">
        <f>D16*2</f>
        <v>3.78</v>
      </c>
      <c r="F16" s="9" t="s">
        <v>190</v>
      </c>
      <c r="G16" s="9">
        <v>1.79</v>
      </c>
      <c r="H16" s="9">
        <f>G16*2</f>
        <v>3.58</v>
      </c>
      <c r="I16" s="9" t="s">
        <v>223</v>
      </c>
      <c r="J16" s="9">
        <v>1.99</v>
      </c>
      <c r="K16" s="9">
        <f>J16*2</f>
        <v>3.98</v>
      </c>
      <c r="L16" s="9" t="s">
        <v>190</v>
      </c>
      <c r="M16" s="9">
        <v>1.99</v>
      </c>
      <c r="N16" s="9">
        <f>M16*2</f>
        <v>3.98</v>
      </c>
      <c r="O16" s="9" t="s">
        <v>223</v>
      </c>
      <c r="P16" s="9">
        <v>2.4900000000000002</v>
      </c>
      <c r="Q16" s="9">
        <f>P16*2</f>
        <v>4.9800000000000004</v>
      </c>
      <c r="R16" s="9" t="s">
        <v>190</v>
      </c>
      <c r="S16" s="9">
        <v>1.89</v>
      </c>
      <c r="T16" s="9">
        <f>S16*2</f>
        <v>3.78</v>
      </c>
      <c r="U16" s="9" t="s">
        <v>145</v>
      </c>
      <c r="V16" s="92">
        <v>2.4500000000000002</v>
      </c>
      <c r="W16" s="92">
        <f>V16*2</f>
        <v>4.9000000000000004</v>
      </c>
      <c r="X16" s="9" t="s">
        <v>230</v>
      </c>
      <c r="Y16" s="9">
        <v>2.79</v>
      </c>
      <c r="Z16" s="9">
        <f>Y16*2</f>
        <v>5.58</v>
      </c>
      <c r="AA16" s="9" t="s">
        <v>206</v>
      </c>
      <c r="AB16" s="92">
        <v>2.0499999999999998</v>
      </c>
      <c r="AC16" s="92">
        <f>AB16*2</f>
        <v>4.0999999999999996</v>
      </c>
      <c r="AD16" s="9" t="s">
        <v>190</v>
      </c>
      <c r="AE16" s="9">
        <v>1.69</v>
      </c>
      <c r="AF16" s="9">
        <f>AE16*2</f>
        <v>3.38</v>
      </c>
    </row>
    <row r="17" spans="1:32" x14ac:dyDescent="0.2">
      <c r="A17" s="9">
        <v>7</v>
      </c>
      <c r="B17" s="9" t="s">
        <v>76</v>
      </c>
      <c r="C17" s="9" t="s">
        <v>149</v>
      </c>
      <c r="D17" s="9">
        <v>7.29</v>
      </c>
      <c r="E17" s="9">
        <f>D17</f>
        <v>7.29</v>
      </c>
      <c r="F17" s="9" t="s">
        <v>149</v>
      </c>
      <c r="G17" s="9">
        <v>7.99</v>
      </c>
      <c r="H17" s="9">
        <f>G17</f>
        <v>7.99</v>
      </c>
      <c r="I17" s="9" t="s">
        <v>149</v>
      </c>
      <c r="J17" s="9">
        <v>9.99</v>
      </c>
      <c r="K17" s="9">
        <f>J17</f>
        <v>9.99</v>
      </c>
      <c r="L17" s="9" t="s">
        <v>149</v>
      </c>
      <c r="M17" s="9">
        <v>7.49</v>
      </c>
      <c r="N17" s="9">
        <f>M17</f>
        <v>7.49</v>
      </c>
      <c r="O17" s="9" t="s">
        <v>152</v>
      </c>
      <c r="P17" s="9">
        <v>7.29</v>
      </c>
      <c r="Q17" s="9">
        <f>P17</f>
        <v>7.29</v>
      </c>
      <c r="R17" s="9" t="s">
        <v>149</v>
      </c>
      <c r="S17" s="9">
        <v>6.99</v>
      </c>
      <c r="T17" s="9">
        <f>S17</f>
        <v>6.99</v>
      </c>
      <c r="U17" s="9" t="s">
        <v>149</v>
      </c>
      <c r="V17" s="92">
        <v>7.99</v>
      </c>
      <c r="W17" s="9">
        <f>V17</f>
        <v>7.99</v>
      </c>
      <c r="X17" s="9" t="s">
        <v>149</v>
      </c>
      <c r="Y17" s="9">
        <v>7.29</v>
      </c>
      <c r="Z17" s="9">
        <f>Y17</f>
        <v>7.29</v>
      </c>
      <c r="AA17" s="9" t="s">
        <v>151</v>
      </c>
      <c r="AB17" s="9">
        <v>7.29</v>
      </c>
      <c r="AC17" s="9">
        <f>AB17</f>
        <v>7.29</v>
      </c>
      <c r="AD17" s="9" t="s">
        <v>151</v>
      </c>
      <c r="AE17" s="9">
        <v>6.79</v>
      </c>
      <c r="AF17" s="9">
        <f>AE17</f>
        <v>6.79</v>
      </c>
    </row>
    <row r="18" spans="1:32" x14ac:dyDescent="0.2">
      <c r="A18" s="9">
        <v>8</v>
      </c>
      <c r="B18" s="9" t="s">
        <v>112</v>
      </c>
      <c r="C18" s="9" t="s">
        <v>154</v>
      </c>
      <c r="D18" s="9">
        <v>13.99</v>
      </c>
      <c r="E18" s="9">
        <f>D18*2</f>
        <v>27.98</v>
      </c>
      <c r="F18" s="9" t="s">
        <v>251</v>
      </c>
      <c r="G18" s="9">
        <v>16.89</v>
      </c>
      <c r="H18" s="9">
        <f>G18*2</f>
        <v>33.78</v>
      </c>
      <c r="I18" s="9" t="s">
        <v>153</v>
      </c>
      <c r="J18" s="9">
        <v>16.989999999999998</v>
      </c>
      <c r="K18" s="9">
        <f>J18*2</f>
        <v>33.979999999999997</v>
      </c>
      <c r="L18" s="9" t="s">
        <v>251</v>
      </c>
      <c r="M18" s="92">
        <v>18.09</v>
      </c>
      <c r="N18" s="9">
        <f>M18*2</f>
        <v>36.18</v>
      </c>
      <c r="O18" s="9" t="s">
        <v>153</v>
      </c>
      <c r="P18" s="9">
        <v>13.99</v>
      </c>
      <c r="Q18" s="9">
        <f>P18*2</f>
        <v>27.98</v>
      </c>
      <c r="R18" s="9" t="s">
        <v>154</v>
      </c>
      <c r="S18" s="9">
        <v>15.99</v>
      </c>
      <c r="T18" s="9">
        <f>S18*2</f>
        <v>31.98</v>
      </c>
      <c r="U18" s="9" t="s">
        <v>154</v>
      </c>
      <c r="V18" s="92">
        <v>15.49</v>
      </c>
      <c r="W18" s="9">
        <f>V18*2</f>
        <v>30.98</v>
      </c>
      <c r="X18" s="9" t="s">
        <v>153</v>
      </c>
      <c r="Y18" s="9">
        <v>14.49</v>
      </c>
      <c r="Z18" s="9">
        <f>Y18*2</f>
        <v>28.98</v>
      </c>
      <c r="AA18" s="9" t="s">
        <v>153</v>
      </c>
      <c r="AB18" s="9">
        <v>14.55</v>
      </c>
      <c r="AC18" s="92">
        <f>AB18*2</f>
        <v>29.1</v>
      </c>
      <c r="AD18" s="9" t="s">
        <v>156</v>
      </c>
      <c r="AE18" s="9">
        <v>13.99</v>
      </c>
      <c r="AF18" s="9">
        <f>AE18*2</f>
        <v>27.98</v>
      </c>
    </row>
    <row r="19" spans="1:32" x14ac:dyDescent="0.2">
      <c r="A19" s="9">
        <v>9</v>
      </c>
      <c r="B19" s="9" t="s">
        <v>113</v>
      </c>
      <c r="C19" s="9" t="s">
        <v>249</v>
      </c>
      <c r="D19" s="9">
        <v>14.49</v>
      </c>
      <c r="E19" s="9">
        <f>D19*2</f>
        <v>28.98</v>
      </c>
      <c r="F19" s="9" t="s">
        <v>252</v>
      </c>
      <c r="G19" s="9">
        <v>13.99</v>
      </c>
      <c r="H19" s="9">
        <f>G19*2</f>
        <v>27.98</v>
      </c>
      <c r="I19" s="9" t="s">
        <v>252</v>
      </c>
      <c r="J19" s="9">
        <v>13.99</v>
      </c>
      <c r="K19" s="9">
        <f>J19*2</f>
        <v>27.98</v>
      </c>
      <c r="L19" s="9" t="s">
        <v>227</v>
      </c>
      <c r="M19" s="92">
        <v>16.989999999999998</v>
      </c>
      <c r="N19" s="9">
        <f>M19*2</f>
        <v>33.979999999999997</v>
      </c>
      <c r="O19" s="9" t="s">
        <v>249</v>
      </c>
      <c r="P19" s="9">
        <v>14.49</v>
      </c>
      <c r="Q19" s="9">
        <f>P19*2</f>
        <v>28.98</v>
      </c>
      <c r="R19" s="9" t="s">
        <v>234</v>
      </c>
      <c r="S19" s="9">
        <v>14.99</v>
      </c>
      <c r="T19" s="9">
        <f>S19*2</f>
        <v>29.98</v>
      </c>
      <c r="U19" s="9" t="s">
        <v>157</v>
      </c>
      <c r="V19" s="92">
        <v>13.85</v>
      </c>
      <c r="W19" s="92">
        <f>V19*2</f>
        <v>27.7</v>
      </c>
      <c r="X19" s="104" t="s">
        <v>160</v>
      </c>
      <c r="Y19" s="9">
        <v>14.99</v>
      </c>
      <c r="Z19" s="9">
        <f>Y19*2</f>
        <v>29.98</v>
      </c>
      <c r="AA19" s="9" t="s">
        <v>159</v>
      </c>
      <c r="AB19" s="9">
        <v>14.59</v>
      </c>
      <c r="AC19" s="9">
        <f>AB19*2</f>
        <v>29.18</v>
      </c>
      <c r="AD19" s="9" t="s">
        <v>262</v>
      </c>
      <c r="AE19" s="9">
        <v>13.99</v>
      </c>
      <c r="AF19" s="9">
        <f>AE19*2</f>
        <v>27.98</v>
      </c>
    </row>
    <row r="20" spans="1:32" x14ac:dyDescent="0.2">
      <c r="A20" s="9">
        <v>10</v>
      </c>
      <c r="B20" s="9" t="s">
        <v>114</v>
      </c>
      <c r="C20" s="9" t="s">
        <v>165</v>
      </c>
      <c r="D20" s="9">
        <v>2.99</v>
      </c>
      <c r="E20" s="9">
        <f>D20*3</f>
        <v>8.9700000000000006</v>
      </c>
      <c r="F20" s="9" t="s">
        <v>165</v>
      </c>
      <c r="G20" s="9">
        <v>3.49</v>
      </c>
      <c r="H20" s="9">
        <f>G20*3</f>
        <v>10.47</v>
      </c>
      <c r="I20" s="9" t="s">
        <v>165</v>
      </c>
      <c r="J20" s="9">
        <v>3.49</v>
      </c>
      <c r="K20" s="9">
        <f>J20*3</f>
        <v>10.47</v>
      </c>
      <c r="L20" s="9" t="s">
        <v>165</v>
      </c>
      <c r="M20" s="9">
        <v>3.29</v>
      </c>
      <c r="N20" s="9">
        <f>M20*3</f>
        <v>9.870000000000001</v>
      </c>
      <c r="O20" s="9" t="s">
        <v>164</v>
      </c>
      <c r="P20" s="9">
        <v>2.99</v>
      </c>
      <c r="Q20" s="9">
        <f>P20*3</f>
        <v>8.9700000000000006</v>
      </c>
      <c r="R20" s="9" t="s">
        <v>165</v>
      </c>
      <c r="S20" s="9">
        <v>2.99</v>
      </c>
      <c r="T20" s="9">
        <f>S20*3</f>
        <v>8.9700000000000006</v>
      </c>
      <c r="U20" s="9" t="s">
        <v>165</v>
      </c>
      <c r="V20" s="92">
        <v>3.49</v>
      </c>
      <c r="W20" s="9">
        <f>V20*3</f>
        <v>10.47</v>
      </c>
      <c r="X20" s="9" t="s">
        <v>212</v>
      </c>
      <c r="Y20" s="92">
        <v>3.59</v>
      </c>
      <c r="Z20" s="92">
        <f>Y20*3</f>
        <v>10.77</v>
      </c>
      <c r="AA20" s="9" t="s">
        <v>164</v>
      </c>
      <c r="AB20" s="9">
        <v>3.19</v>
      </c>
      <c r="AC20" s="9">
        <f>AB20*3</f>
        <v>9.57</v>
      </c>
      <c r="AD20" s="9" t="s">
        <v>164</v>
      </c>
      <c r="AE20" s="9">
        <v>3.49</v>
      </c>
      <c r="AF20" s="9">
        <f>AE20*3</f>
        <v>10.47</v>
      </c>
    </row>
    <row r="21" spans="1:32" x14ac:dyDescent="0.2">
      <c r="A21" s="9">
        <v>11</v>
      </c>
      <c r="B21" s="9" t="s">
        <v>167</v>
      </c>
      <c r="C21" s="124"/>
      <c r="D21" s="9">
        <v>2.99</v>
      </c>
      <c r="E21" s="9">
        <f>D21*2</f>
        <v>5.98</v>
      </c>
      <c r="F21" s="124"/>
      <c r="G21" s="9">
        <v>4.99</v>
      </c>
      <c r="H21" s="9">
        <f>G21*2</f>
        <v>9.98</v>
      </c>
      <c r="I21" s="124" t="s">
        <v>168</v>
      </c>
      <c r="J21" s="9">
        <v>3.99</v>
      </c>
      <c r="K21" s="9">
        <f>J21*2</f>
        <v>7.98</v>
      </c>
      <c r="L21" s="124" t="s">
        <v>168</v>
      </c>
      <c r="M21" s="9">
        <v>4.6500000000000004</v>
      </c>
      <c r="N21" s="9">
        <f>M21*2</f>
        <v>9.3000000000000007</v>
      </c>
      <c r="O21" s="124" t="s">
        <v>168</v>
      </c>
      <c r="P21" s="9">
        <v>5.99</v>
      </c>
      <c r="Q21" s="9">
        <f>P21*2</f>
        <v>11.98</v>
      </c>
      <c r="R21" s="124" t="s">
        <v>168</v>
      </c>
      <c r="S21" s="9">
        <v>5.29</v>
      </c>
      <c r="T21" s="9">
        <f>S21*2</f>
        <v>10.58</v>
      </c>
      <c r="U21" s="124" t="s">
        <v>168</v>
      </c>
      <c r="V21" s="92">
        <v>3.99</v>
      </c>
      <c r="W21" s="92">
        <f>V21*2</f>
        <v>7.98</v>
      </c>
      <c r="X21" s="124" t="s">
        <v>168</v>
      </c>
      <c r="Y21" s="9">
        <v>7.99</v>
      </c>
      <c r="Z21" s="9">
        <f>Y21*2</f>
        <v>15.98</v>
      </c>
      <c r="AA21" s="124" t="s">
        <v>168</v>
      </c>
      <c r="AB21" s="9">
        <v>4.99</v>
      </c>
      <c r="AC21" s="9">
        <f>AB21*2</f>
        <v>9.98</v>
      </c>
      <c r="AD21" s="124" t="s">
        <v>168</v>
      </c>
      <c r="AE21" s="9">
        <v>6.99</v>
      </c>
      <c r="AF21" s="9">
        <f>AE21*2</f>
        <v>13.98</v>
      </c>
    </row>
    <row r="22" spans="1:32" x14ac:dyDescent="0.2">
      <c r="A22" s="9">
        <v>12</v>
      </c>
      <c r="B22" s="9" t="s">
        <v>77</v>
      </c>
      <c r="C22" s="124"/>
      <c r="D22" s="9">
        <v>7.99</v>
      </c>
      <c r="E22" s="9">
        <f>D22*2</f>
        <v>15.98</v>
      </c>
      <c r="F22" s="124"/>
      <c r="G22" s="9">
        <v>4.99</v>
      </c>
      <c r="H22" s="9">
        <f>G22*2</f>
        <v>9.98</v>
      </c>
      <c r="I22" s="124" t="s">
        <v>168</v>
      </c>
      <c r="J22" s="9">
        <v>6.99</v>
      </c>
      <c r="K22" s="9">
        <f>J22*2</f>
        <v>13.98</v>
      </c>
      <c r="L22" s="124" t="s">
        <v>168</v>
      </c>
      <c r="M22" s="9">
        <v>3.99</v>
      </c>
      <c r="N22" s="9">
        <f>M22*2</f>
        <v>7.98</v>
      </c>
      <c r="O22" s="124" t="s">
        <v>168</v>
      </c>
      <c r="P22" s="9">
        <v>6.99</v>
      </c>
      <c r="Q22" s="9">
        <f>P22*2</f>
        <v>13.98</v>
      </c>
      <c r="R22" s="124" t="s">
        <v>168</v>
      </c>
      <c r="S22" s="9">
        <v>4.99</v>
      </c>
      <c r="T22" s="9">
        <f>S22*2</f>
        <v>9.98</v>
      </c>
      <c r="U22" s="124" t="s">
        <v>168</v>
      </c>
      <c r="V22" s="92">
        <v>6.99</v>
      </c>
      <c r="W22" s="9">
        <f>V22*2</f>
        <v>13.98</v>
      </c>
      <c r="X22" s="124" t="s">
        <v>168</v>
      </c>
      <c r="Y22" s="9">
        <v>6.99</v>
      </c>
      <c r="Z22" s="9">
        <f>Y22*2</f>
        <v>13.98</v>
      </c>
      <c r="AA22" s="124" t="s">
        <v>168</v>
      </c>
      <c r="AB22" s="9">
        <v>4.3899999999999997</v>
      </c>
      <c r="AC22" s="9">
        <f>AB22*2</f>
        <v>8.7799999999999994</v>
      </c>
      <c r="AD22" s="124" t="s">
        <v>168</v>
      </c>
      <c r="AE22" s="9">
        <v>5.99</v>
      </c>
      <c r="AF22" s="9">
        <f>AE22*2</f>
        <v>11.98</v>
      </c>
    </row>
    <row r="23" spans="1:32" x14ac:dyDescent="0.2">
      <c r="A23" s="9">
        <v>13</v>
      </c>
      <c r="B23" s="9" t="s">
        <v>78</v>
      </c>
      <c r="C23" s="124"/>
      <c r="D23" s="9">
        <v>10.99</v>
      </c>
      <c r="E23" s="9">
        <f>D23*2</f>
        <v>21.98</v>
      </c>
      <c r="F23" s="124" t="s">
        <v>168</v>
      </c>
      <c r="G23" s="9">
        <v>8.99</v>
      </c>
      <c r="H23" s="9">
        <f>G23*2</f>
        <v>17.98</v>
      </c>
      <c r="I23" s="124" t="s">
        <v>168</v>
      </c>
      <c r="J23" s="9">
        <v>9.99</v>
      </c>
      <c r="K23" s="9">
        <f>J23*2</f>
        <v>19.98</v>
      </c>
      <c r="L23" s="124" t="s">
        <v>168</v>
      </c>
      <c r="M23" s="9">
        <v>12.29</v>
      </c>
      <c r="N23" s="9">
        <f>M23*2</f>
        <v>24.58</v>
      </c>
      <c r="O23" s="124" t="s">
        <v>168</v>
      </c>
      <c r="P23" s="9">
        <v>9.99</v>
      </c>
      <c r="Q23" s="9">
        <f>P23*2</f>
        <v>19.98</v>
      </c>
      <c r="R23" s="124" t="s">
        <v>168</v>
      </c>
      <c r="S23" s="9">
        <v>8.99</v>
      </c>
      <c r="T23" s="9">
        <f>S23*2</f>
        <v>17.98</v>
      </c>
      <c r="U23" s="124" t="s">
        <v>168</v>
      </c>
      <c r="V23" s="92">
        <v>12.99</v>
      </c>
      <c r="W23" s="9">
        <f>V23*2</f>
        <v>25.98</v>
      </c>
      <c r="X23" s="124" t="s">
        <v>168</v>
      </c>
      <c r="Y23" s="9">
        <v>9.9</v>
      </c>
      <c r="Z23" s="9">
        <f>Y23*2</f>
        <v>19.8</v>
      </c>
      <c r="AA23" s="124" t="s">
        <v>168</v>
      </c>
      <c r="AB23" s="9">
        <v>9.99</v>
      </c>
      <c r="AC23" s="9">
        <f>AB23*2</f>
        <v>19.98</v>
      </c>
      <c r="AD23" s="124" t="s">
        <v>168</v>
      </c>
      <c r="AE23" s="9">
        <v>6.99</v>
      </c>
      <c r="AF23" s="9">
        <f>AE23*2</f>
        <v>13.98</v>
      </c>
    </row>
    <row r="24" spans="1:32" x14ac:dyDescent="0.2">
      <c r="A24" s="9">
        <v>14</v>
      </c>
      <c r="B24" s="9" t="s">
        <v>79</v>
      </c>
      <c r="C24" s="124"/>
      <c r="D24" s="9">
        <v>9.99</v>
      </c>
      <c r="E24" s="9">
        <f>D24*2</f>
        <v>19.98</v>
      </c>
      <c r="F24" s="124" t="s">
        <v>168</v>
      </c>
      <c r="G24" s="9">
        <v>9.99</v>
      </c>
      <c r="H24" s="9">
        <f>G24*2</f>
        <v>19.98</v>
      </c>
      <c r="I24" s="124" t="s">
        <v>168</v>
      </c>
      <c r="J24" s="9">
        <v>9.99</v>
      </c>
      <c r="K24" s="9">
        <f>J24*2</f>
        <v>19.98</v>
      </c>
      <c r="L24" s="124" t="s">
        <v>168</v>
      </c>
      <c r="M24" s="9">
        <v>8.99</v>
      </c>
      <c r="N24" s="9">
        <f>M24*2</f>
        <v>17.98</v>
      </c>
      <c r="O24" s="124" t="s">
        <v>168</v>
      </c>
      <c r="P24" s="9">
        <v>8.99</v>
      </c>
      <c r="Q24" s="9">
        <f>P24*2</f>
        <v>17.98</v>
      </c>
      <c r="R24" s="124" t="s">
        <v>168</v>
      </c>
      <c r="S24" s="9">
        <v>11.49</v>
      </c>
      <c r="T24" s="9">
        <f>S24*2</f>
        <v>22.98</v>
      </c>
      <c r="U24" s="124" t="s">
        <v>168</v>
      </c>
      <c r="V24" s="92">
        <v>8.99</v>
      </c>
      <c r="W24" s="92">
        <f>V24*2</f>
        <v>17.98</v>
      </c>
      <c r="X24" s="124" t="s">
        <v>168</v>
      </c>
      <c r="Y24" s="9">
        <v>12.99</v>
      </c>
      <c r="Z24" s="9">
        <f>Y24*2</f>
        <v>25.98</v>
      </c>
      <c r="AA24" s="124" t="s">
        <v>168</v>
      </c>
      <c r="AB24" s="9">
        <v>9.59</v>
      </c>
      <c r="AC24" s="9">
        <f>AB24*2</f>
        <v>19.18</v>
      </c>
      <c r="AD24" s="124" t="s">
        <v>168</v>
      </c>
      <c r="AE24" s="9">
        <v>7.99</v>
      </c>
      <c r="AF24" s="9">
        <f>AE24*2</f>
        <v>15.98</v>
      </c>
    </row>
    <row r="25" spans="1:32" x14ac:dyDescent="0.2">
      <c r="A25" s="9">
        <v>15</v>
      </c>
      <c r="B25" s="9" t="s">
        <v>80</v>
      </c>
      <c r="C25" s="9" t="s">
        <v>250</v>
      </c>
      <c r="D25" s="9">
        <v>25.99</v>
      </c>
      <c r="E25" s="9">
        <f>D25</f>
        <v>25.99</v>
      </c>
      <c r="F25" s="9" t="s">
        <v>234</v>
      </c>
      <c r="G25" s="9">
        <v>21.99</v>
      </c>
      <c r="H25" s="9">
        <f>G25</f>
        <v>21.99</v>
      </c>
      <c r="I25" s="9" t="s">
        <v>189</v>
      </c>
      <c r="J25" s="9">
        <v>22.99</v>
      </c>
      <c r="K25" s="9">
        <f>J25</f>
        <v>22.99</v>
      </c>
      <c r="L25" s="9" t="s">
        <v>211</v>
      </c>
      <c r="M25" s="9">
        <v>18.989999999999998</v>
      </c>
      <c r="N25" s="9">
        <f>M25</f>
        <v>18.989999999999998</v>
      </c>
      <c r="O25" s="9" t="s">
        <v>170</v>
      </c>
      <c r="P25" s="9">
        <v>24.99</v>
      </c>
      <c r="Q25" s="9">
        <f>P25</f>
        <v>24.99</v>
      </c>
      <c r="R25" s="112" t="s">
        <v>170</v>
      </c>
      <c r="S25" s="9">
        <v>23.99</v>
      </c>
      <c r="T25" s="9">
        <f>S25</f>
        <v>23.99</v>
      </c>
      <c r="U25" s="9" t="s">
        <v>170</v>
      </c>
      <c r="V25" s="92">
        <v>18.899999999999999</v>
      </c>
      <c r="W25" s="92">
        <f>V25</f>
        <v>18.899999999999999</v>
      </c>
      <c r="X25" s="9" t="s">
        <v>169</v>
      </c>
      <c r="Y25" s="92">
        <v>27.89</v>
      </c>
      <c r="Z25" s="92">
        <f>Y25</f>
        <v>27.89</v>
      </c>
      <c r="AA25" s="9" t="s">
        <v>170</v>
      </c>
      <c r="AB25" s="9">
        <v>21.9</v>
      </c>
      <c r="AC25" s="92">
        <f>AB25</f>
        <v>21.9</v>
      </c>
      <c r="AD25" s="9" t="s">
        <v>263</v>
      </c>
      <c r="AE25" s="9">
        <v>18.989999999999998</v>
      </c>
      <c r="AF25" s="9">
        <f>AE25</f>
        <v>18.989999999999998</v>
      </c>
    </row>
    <row r="26" spans="1:32" x14ac:dyDescent="0.2">
      <c r="A26" s="9">
        <v>16</v>
      </c>
      <c r="B26" s="9" t="s">
        <v>81</v>
      </c>
      <c r="C26" s="9" t="s">
        <v>171</v>
      </c>
      <c r="D26" s="9">
        <v>9.59</v>
      </c>
      <c r="E26" s="9">
        <f>D26*4</f>
        <v>38.36</v>
      </c>
      <c r="F26" s="9" t="s">
        <v>202</v>
      </c>
      <c r="G26" s="9">
        <v>8.99</v>
      </c>
      <c r="H26" s="9">
        <f>G26*4</f>
        <v>35.96</v>
      </c>
      <c r="I26" s="9" t="s">
        <v>255</v>
      </c>
      <c r="J26" s="9">
        <v>9.99</v>
      </c>
      <c r="K26" s="9">
        <f>J26*4</f>
        <v>39.96</v>
      </c>
      <c r="L26" s="9" t="s">
        <v>228</v>
      </c>
      <c r="M26" s="9">
        <v>9.99</v>
      </c>
      <c r="N26" s="9">
        <f>M26*4</f>
        <v>39.96</v>
      </c>
      <c r="O26" s="9" t="s">
        <v>172</v>
      </c>
      <c r="P26" s="9">
        <v>9.59</v>
      </c>
      <c r="Q26" s="9">
        <f>P26*4</f>
        <v>38.36</v>
      </c>
      <c r="R26" s="9" t="s">
        <v>202</v>
      </c>
      <c r="S26" s="9">
        <v>9.49</v>
      </c>
      <c r="T26" s="9">
        <f>S26*4</f>
        <v>37.96</v>
      </c>
      <c r="U26" s="9" t="s">
        <v>172</v>
      </c>
      <c r="V26" s="92">
        <v>11.49</v>
      </c>
      <c r="W26" s="9">
        <f>V26*4</f>
        <v>45.96</v>
      </c>
      <c r="X26" s="9" t="s">
        <v>229</v>
      </c>
      <c r="Y26" s="9">
        <v>9.89</v>
      </c>
      <c r="Z26" s="9">
        <f>Y26*4</f>
        <v>39.56</v>
      </c>
      <c r="AA26" s="9" t="s">
        <v>172</v>
      </c>
      <c r="AB26" s="92">
        <v>11.5</v>
      </c>
      <c r="AC26" s="92">
        <f>AB26*4</f>
        <v>46</v>
      </c>
      <c r="AD26" s="9" t="s">
        <v>174</v>
      </c>
      <c r="AE26" s="9">
        <v>8.7899999999999991</v>
      </c>
      <c r="AF26" s="9">
        <f>AE26*4</f>
        <v>35.159999999999997</v>
      </c>
    </row>
    <row r="27" spans="1:32" x14ac:dyDescent="0.2">
      <c r="A27" s="9"/>
      <c r="B27" s="91" t="s">
        <v>82</v>
      </c>
      <c r="C27" s="195">
        <f>SUM(E11:E26)</f>
        <v>268.61999999999995</v>
      </c>
      <c r="D27" s="196"/>
      <c r="E27" s="197"/>
      <c r="F27" s="195">
        <f>SUM(H11:H26)</f>
        <v>262.52</v>
      </c>
      <c r="G27" s="196"/>
      <c r="H27" s="197"/>
      <c r="I27" s="195">
        <f>SUM(K11:K26)</f>
        <v>285.91999999999996</v>
      </c>
      <c r="J27" s="196"/>
      <c r="K27" s="197"/>
      <c r="L27" s="195">
        <f>SUM(N11:N26)</f>
        <v>294.89999999999998</v>
      </c>
      <c r="M27" s="196"/>
      <c r="N27" s="197"/>
      <c r="O27" s="195">
        <f>SUM(Q11:Q26)</f>
        <v>270.52</v>
      </c>
      <c r="P27" s="196"/>
      <c r="Q27" s="197"/>
      <c r="R27" s="195">
        <f>SUM(T11:T26)</f>
        <v>269.12</v>
      </c>
      <c r="S27" s="196"/>
      <c r="T27" s="197"/>
      <c r="U27" s="195">
        <f>SUM(W11:W26)</f>
        <v>275.94999999999993</v>
      </c>
      <c r="V27" s="196"/>
      <c r="W27" s="197"/>
      <c r="X27" s="195">
        <f>SUM(Z11:Z26)</f>
        <v>306.32</v>
      </c>
      <c r="Y27" s="196"/>
      <c r="Z27" s="197"/>
      <c r="AA27" s="195">
        <f>SUM(AC11:AC26)</f>
        <v>272.19</v>
      </c>
      <c r="AB27" s="196"/>
      <c r="AC27" s="197"/>
      <c r="AD27" s="172">
        <f>SUM(AF11:AF26)</f>
        <v>239.51999999999998</v>
      </c>
      <c r="AE27" s="173"/>
      <c r="AF27" s="174"/>
    </row>
    <row r="29" spans="1:32" x14ac:dyDescent="0.2">
      <c r="A29" s="156" t="s">
        <v>98</v>
      </c>
      <c r="B29" s="156"/>
      <c r="C29" s="156"/>
      <c r="E29" s="96"/>
      <c r="F29" s="96"/>
      <c r="G29" s="96"/>
      <c r="H29" s="96"/>
      <c r="I29" s="96"/>
      <c r="K29" s="98" t="s">
        <v>103</v>
      </c>
      <c r="L29" s="98"/>
      <c r="M29" s="98"/>
      <c r="N29" s="98"/>
      <c r="O29" s="98"/>
    </row>
    <row r="30" spans="1:32" x14ac:dyDescent="0.2">
      <c r="A30" s="120">
        <v>1</v>
      </c>
      <c r="B30" s="120" t="s">
        <v>83</v>
      </c>
      <c r="C30" s="126">
        <f>C27</f>
        <v>268.61999999999995</v>
      </c>
      <c r="E30" s="97"/>
      <c r="F30" s="97"/>
      <c r="G30" s="97"/>
      <c r="H30" s="177"/>
      <c r="I30" s="177"/>
      <c r="K30" s="176" t="s">
        <v>78</v>
      </c>
      <c r="L30" s="176"/>
      <c r="M30" s="176"/>
      <c r="N30" s="185">
        <v>0.19170000000000001</v>
      </c>
      <c r="O30" s="176"/>
    </row>
    <row r="31" spans="1:32" x14ac:dyDescent="0.2">
      <c r="A31" s="120">
        <v>2</v>
      </c>
      <c r="B31" s="120" t="s">
        <v>86</v>
      </c>
      <c r="C31" s="126">
        <f>F27</f>
        <v>262.52</v>
      </c>
      <c r="E31" s="98" t="s">
        <v>102</v>
      </c>
      <c r="F31" s="98"/>
      <c r="G31" s="98"/>
      <c r="H31" s="98"/>
      <c r="I31" s="98"/>
      <c r="K31" s="176" t="s">
        <v>80</v>
      </c>
      <c r="L31" s="176"/>
      <c r="M31" s="176"/>
      <c r="N31" s="185">
        <v>0.18190000000000001</v>
      </c>
      <c r="O31" s="176"/>
    </row>
    <row r="32" spans="1:32" x14ac:dyDescent="0.2">
      <c r="A32" s="120">
        <v>3</v>
      </c>
      <c r="B32" s="120" t="s">
        <v>87</v>
      </c>
      <c r="C32" s="126">
        <f>I27</f>
        <v>285.91999999999996</v>
      </c>
      <c r="E32" s="158" t="s">
        <v>175</v>
      </c>
      <c r="F32" s="158"/>
      <c r="G32" s="158"/>
      <c r="H32" s="189">
        <f>MIN(C30:C39)</f>
        <v>239.51999999999998</v>
      </c>
      <c r="I32" s="189"/>
      <c r="K32" s="176" t="s">
        <v>264</v>
      </c>
      <c r="L32" s="176"/>
      <c r="M32" s="176"/>
      <c r="N32" s="185">
        <v>0.154</v>
      </c>
      <c r="O32" s="176"/>
    </row>
    <row r="33" spans="1:15" x14ac:dyDescent="0.2">
      <c r="A33" s="120">
        <v>4</v>
      </c>
      <c r="B33" s="120" t="s">
        <v>207</v>
      </c>
      <c r="C33" s="126">
        <f>L27</f>
        <v>294.89999999999998</v>
      </c>
      <c r="E33" s="159" t="s">
        <v>176</v>
      </c>
      <c r="F33" s="159"/>
      <c r="G33" s="159"/>
      <c r="H33" s="190">
        <f>MAX(C30:C39)</f>
        <v>306.32</v>
      </c>
      <c r="I33" s="190"/>
    </row>
    <row r="34" spans="1:15" x14ac:dyDescent="0.2">
      <c r="A34" s="120">
        <v>5</v>
      </c>
      <c r="B34" s="120" t="s">
        <v>89</v>
      </c>
      <c r="C34" s="126">
        <f>O27</f>
        <v>270.52</v>
      </c>
      <c r="E34" s="160" t="s">
        <v>106</v>
      </c>
      <c r="F34" s="160"/>
      <c r="G34" s="160"/>
      <c r="H34" s="191">
        <f>AVERAGE(C30:C39)</f>
        <v>274.55799999999999</v>
      </c>
      <c r="I34" s="191"/>
      <c r="K34" s="128" t="s">
        <v>104</v>
      </c>
      <c r="L34" s="128"/>
      <c r="M34" s="128"/>
      <c r="N34" s="128"/>
      <c r="O34" s="128"/>
    </row>
    <row r="35" spans="1:15" x14ac:dyDescent="0.2">
      <c r="A35" s="120">
        <v>6</v>
      </c>
      <c r="B35" s="120" t="s">
        <v>94</v>
      </c>
      <c r="C35" s="126">
        <f>R27</f>
        <v>269.12</v>
      </c>
      <c r="E35" s="161" t="s">
        <v>107</v>
      </c>
      <c r="F35" s="162"/>
      <c r="G35" s="163"/>
      <c r="H35" s="187">
        <f>'01.07.2025'!H34:I34</f>
        <v>277.02099999999996</v>
      </c>
      <c r="I35" s="188"/>
      <c r="K35" s="205" t="s">
        <v>70</v>
      </c>
      <c r="L35" s="206"/>
      <c r="M35" s="206"/>
      <c r="N35" s="203">
        <v>-0.1464</v>
      </c>
      <c r="O35" s="204"/>
    </row>
    <row r="36" spans="1:15" x14ac:dyDescent="0.2">
      <c r="A36" s="120">
        <v>7</v>
      </c>
      <c r="B36" s="120" t="s">
        <v>90</v>
      </c>
      <c r="C36" s="126">
        <f>U27</f>
        <v>275.94999999999993</v>
      </c>
      <c r="E36" s="164" t="s">
        <v>108</v>
      </c>
      <c r="F36" s="165"/>
      <c r="G36" s="166"/>
      <c r="H36" s="192">
        <f>H34/H35-1*100%</f>
        <v>-8.89102270224984E-3</v>
      </c>
      <c r="I36" s="193"/>
      <c r="K36" s="186"/>
      <c r="L36" s="186"/>
      <c r="M36" s="186"/>
      <c r="N36" s="207"/>
      <c r="O36" s="186"/>
    </row>
    <row r="37" spans="1:15" x14ac:dyDescent="0.2">
      <c r="A37" s="120">
        <v>8</v>
      </c>
      <c r="B37" s="117" t="s">
        <v>99</v>
      </c>
      <c r="C37" s="118">
        <f>X27</f>
        <v>306.32</v>
      </c>
      <c r="E37" s="157"/>
      <c r="F37" s="157"/>
      <c r="G37" s="101"/>
      <c r="H37" s="103"/>
      <c r="I37" s="103"/>
      <c r="K37" s="186"/>
      <c r="L37" s="186"/>
      <c r="M37" s="186"/>
      <c r="N37" s="186"/>
      <c r="O37" s="186"/>
    </row>
    <row r="38" spans="1:15" x14ac:dyDescent="0.2">
      <c r="A38" s="120">
        <v>9</v>
      </c>
      <c r="B38" s="120" t="s">
        <v>100</v>
      </c>
      <c r="C38" s="126">
        <f>AA27</f>
        <v>272.19</v>
      </c>
      <c r="E38" s="109" t="s">
        <v>181</v>
      </c>
      <c r="F38" s="109"/>
      <c r="G38" s="100"/>
      <c r="H38" s="103"/>
      <c r="I38" s="103"/>
      <c r="J38" s="102"/>
    </row>
    <row r="39" spans="1:15" x14ac:dyDescent="0.2">
      <c r="A39" s="120">
        <v>10</v>
      </c>
      <c r="B39" s="115" t="s">
        <v>101</v>
      </c>
      <c r="C39" s="116">
        <f>AD27</f>
        <v>239.51999999999998</v>
      </c>
    </row>
    <row r="40" spans="1:15" x14ac:dyDescent="0.2">
      <c r="H40" s="202" t="s">
        <v>265</v>
      </c>
      <c r="I40" s="202"/>
      <c r="J40" s="202"/>
    </row>
    <row r="41" spans="1:15" x14ac:dyDescent="0.2">
      <c r="C41" s="121"/>
      <c r="H41" s="134" t="s">
        <v>266</v>
      </c>
      <c r="I41" s="91" t="s">
        <v>267</v>
      </c>
      <c r="J41" s="91" t="s">
        <v>268</v>
      </c>
    </row>
    <row r="42" spans="1:15" x14ac:dyDescent="0.2">
      <c r="H42" s="129">
        <v>251.61</v>
      </c>
      <c r="I42" s="129">
        <v>263.62</v>
      </c>
      <c r="J42" s="129">
        <v>239.52</v>
      </c>
    </row>
    <row r="44" spans="1:15" x14ac:dyDescent="0.2">
      <c r="H44" t="s">
        <v>269</v>
      </c>
    </row>
    <row r="45" spans="1:15" x14ac:dyDescent="0.2">
      <c r="H45" t="s">
        <v>270</v>
      </c>
    </row>
  </sheetData>
  <mergeCells count="50">
    <mergeCell ref="E37:F37"/>
    <mergeCell ref="K37:M37"/>
    <mergeCell ref="N37:O37"/>
    <mergeCell ref="K35:M35"/>
    <mergeCell ref="E36:G36"/>
    <mergeCell ref="H36:I36"/>
    <mergeCell ref="K36:M36"/>
    <mergeCell ref="N36:O36"/>
    <mergeCell ref="E33:G33"/>
    <mergeCell ref="H33:I33"/>
    <mergeCell ref="E34:G34"/>
    <mergeCell ref="H34:I34"/>
    <mergeCell ref="E35:G35"/>
    <mergeCell ref="H35:I35"/>
    <mergeCell ref="AD9:AF9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L9:N9"/>
    <mergeCell ref="O9:Q9"/>
    <mergeCell ref="R9:T9"/>
    <mergeCell ref="U9:W9"/>
    <mergeCell ref="AD27:AF27"/>
    <mergeCell ref="A9:A10"/>
    <mergeCell ref="B9:B10"/>
    <mergeCell ref="C9:E9"/>
    <mergeCell ref="F9:H9"/>
    <mergeCell ref="I9:K9"/>
    <mergeCell ref="H40:J40"/>
    <mergeCell ref="X9:Z9"/>
    <mergeCell ref="AA9:AC9"/>
    <mergeCell ref="B7:K7"/>
    <mergeCell ref="B8:K8"/>
    <mergeCell ref="K31:M31"/>
    <mergeCell ref="N31:O31"/>
    <mergeCell ref="A29:C29"/>
    <mergeCell ref="H30:I30"/>
    <mergeCell ref="K30:M30"/>
    <mergeCell ref="N30:O30"/>
    <mergeCell ref="N35:O35"/>
    <mergeCell ref="E32:G32"/>
    <mergeCell ref="H32:I32"/>
    <mergeCell ref="K32:M32"/>
    <mergeCell ref="N32:O32"/>
  </mergeCells>
  <pageMargins left="0.31496062992125984" right="0.31496062992125984" top="0.78740157480314965" bottom="0.78740157480314965" header="0.31496062992125984" footer="0.31496062992125984"/>
  <pageSetup paperSize="9" scale="4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AF57"/>
  <sheetViews>
    <sheetView tabSelected="1" topLeftCell="A17" zoomScale="96" zoomScaleNormal="96" workbookViewId="0">
      <selection activeCell="K47" sqref="K47"/>
    </sheetView>
  </sheetViews>
  <sheetFormatPr defaultRowHeight="12.75" x14ac:dyDescent="0.2"/>
  <cols>
    <col min="1" max="1" width="4.28515625" customWidth="1"/>
    <col min="2" max="2" width="30.7109375" customWidth="1"/>
    <col min="3" max="3" width="11.42578125" customWidth="1"/>
    <col min="4" max="4" width="9.7109375" customWidth="1"/>
    <col min="5" max="5" width="7.85546875" customWidth="1"/>
    <col min="6" max="6" width="10.5703125" customWidth="1"/>
    <col min="7" max="7" width="14.140625" customWidth="1"/>
    <col min="8" max="8" width="11" customWidth="1"/>
    <col min="9" max="9" width="13.42578125" customWidth="1"/>
    <col min="12" max="12" width="13.7109375" customWidth="1"/>
    <col min="15" max="15" width="11.28515625" customWidth="1"/>
    <col min="18" max="18" width="10.5703125" customWidth="1"/>
    <col min="19" max="20" width="9.140625" customWidth="1"/>
    <col min="21" max="21" width="11.7109375" customWidth="1"/>
    <col min="24" max="24" width="13.5703125" customWidth="1"/>
    <col min="27" max="27" width="10.7109375" customWidth="1"/>
    <col min="30" max="30" width="12.7109375" customWidth="1"/>
  </cols>
  <sheetData>
    <row r="7" spans="1:32" ht="15.75" x14ac:dyDescent="0.25">
      <c r="B7" s="167" t="s">
        <v>73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32" ht="14.25" x14ac:dyDescent="0.2">
      <c r="B8" s="168" t="s">
        <v>280</v>
      </c>
      <c r="C8" s="168"/>
      <c r="D8" s="168"/>
      <c r="E8" s="168"/>
      <c r="F8" s="168"/>
      <c r="G8" s="168"/>
      <c r="H8" s="168"/>
      <c r="I8" s="168"/>
      <c r="J8" s="168"/>
      <c r="K8" s="168"/>
    </row>
    <row r="9" spans="1:32" ht="12.75" customHeight="1" x14ac:dyDescent="0.2">
      <c r="A9" s="175" t="s">
        <v>97</v>
      </c>
      <c r="B9" s="169" t="s">
        <v>74</v>
      </c>
      <c r="C9" s="194" t="s">
        <v>83</v>
      </c>
      <c r="D9" s="194"/>
      <c r="E9" s="194"/>
      <c r="F9" s="194" t="s">
        <v>86</v>
      </c>
      <c r="G9" s="194"/>
      <c r="H9" s="194"/>
      <c r="I9" s="194" t="s">
        <v>115</v>
      </c>
      <c r="J9" s="194"/>
      <c r="K9" s="194"/>
      <c r="L9" s="194" t="s">
        <v>207</v>
      </c>
      <c r="M9" s="194"/>
      <c r="N9" s="194"/>
      <c r="O9" s="194" t="s">
        <v>116</v>
      </c>
      <c r="P9" s="194"/>
      <c r="Q9" s="194"/>
      <c r="R9" s="194" t="s">
        <v>117</v>
      </c>
      <c r="S9" s="194"/>
      <c r="T9" s="194"/>
      <c r="U9" s="194" t="s">
        <v>90</v>
      </c>
      <c r="V9" s="194"/>
      <c r="W9" s="194"/>
      <c r="X9" s="194" t="s">
        <v>91</v>
      </c>
      <c r="Y9" s="194"/>
      <c r="Z9" s="194"/>
      <c r="AA9" s="194" t="s">
        <v>92</v>
      </c>
      <c r="AB9" s="194"/>
      <c r="AC9" s="194"/>
      <c r="AD9" s="194" t="s">
        <v>93</v>
      </c>
      <c r="AE9" s="194"/>
      <c r="AF9" s="194"/>
    </row>
    <row r="10" spans="1:32" ht="26.25" customHeight="1" x14ac:dyDescent="0.2">
      <c r="A10" s="175"/>
      <c r="B10" s="169"/>
      <c r="C10" s="132" t="s">
        <v>84</v>
      </c>
      <c r="D10" s="132" t="s">
        <v>95</v>
      </c>
      <c r="E10" s="132" t="s">
        <v>96</v>
      </c>
      <c r="F10" s="132" t="s">
        <v>84</v>
      </c>
      <c r="G10" s="132" t="s">
        <v>95</v>
      </c>
      <c r="H10" s="132" t="s">
        <v>85</v>
      </c>
      <c r="I10" s="132" t="s">
        <v>84</v>
      </c>
      <c r="J10" s="132" t="s">
        <v>95</v>
      </c>
      <c r="K10" s="132" t="s">
        <v>85</v>
      </c>
      <c r="L10" s="132" t="s">
        <v>84</v>
      </c>
      <c r="M10" s="132" t="s">
        <v>95</v>
      </c>
      <c r="N10" s="132" t="s">
        <v>85</v>
      </c>
      <c r="O10" s="132" t="s">
        <v>84</v>
      </c>
      <c r="P10" s="132" t="s">
        <v>95</v>
      </c>
      <c r="Q10" s="132" t="s">
        <v>85</v>
      </c>
      <c r="R10" s="132" t="s">
        <v>84</v>
      </c>
      <c r="S10" s="132" t="s">
        <v>95</v>
      </c>
      <c r="T10" s="132" t="s">
        <v>85</v>
      </c>
      <c r="U10" s="132" t="s">
        <v>84</v>
      </c>
      <c r="V10" s="132" t="s">
        <v>95</v>
      </c>
      <c r="W10" s="132" t="s">
        <v>85</v>
      </c>
      <c r="X10" s="132" t="s">
        <v>84</v>
      </c>
      <c r="Y10" s="132" t="s">
        <v>95</v>
      </c>
      <c r="Z10" s="132" t="s">
        <v>85</v>
      </c>
      <c r="AA10" s="132" t="s">
        <v>84</v>
      </c>
      <c r="AB10" s="132" t="s">
        <v>95</v>
      </c>
      <c r="AC10" s="132" t="s">
        <v>85</v>
      </c>
      <c r="AD10" s="132" t="s">
        <v>84</v>
      </c>
      <c r="AE10" s="132" t="s">
        <v>95</v>
      </c>
      <c r="AF10" s="132" t="s">
        <v>85</v>
      </c>
    </row>
    <row r="11" spans="1:32" x14ac:dyDescent="0.2">
      <c r="A11" s="9">
        <v>1</v>
      </c>
      <c r="B11" s="9" t="s">
        <v>75</v>
      </c>
      <c r="C11" s="9" t="s">
        <v>287</v>
      </c>
      <c r="D11" s="9">
        <v>3.49</v>
      </c>
      <c r="E11" s="9">
        <f>D11*3</f>
        <v>10.47</v>
      </c>
      <c r="F11" s="9" t="s">
        <v>219</v>
      </c>
      <c r="G11" s="9">
        <v>3.99</v>
      </c>
      <c r="H11" s="9">
        <f>G11*3</f>
        <v>11.97</v>
      </c>
      <c r="I11" s="9" t="s">
        <v>119</v>
      </c>
      <c r="J11" s="9">
        <v>3.89</v>
      </c>
      <c r="K11" s="9">
        <f>J11*3</f>
        <v>11.67</v>
      </c>
      <c r="L11" s="9" t="s">
        <v>227</v>
      </c>
      <c r="M11" s="9">
        <v>3.99</v>
      </c>
      <c r="N11" s="9">
        <f>M11*3</f>
        <v>11.97</v>
      </c>
      <c r="O11" s="9" t="s">
        <v>118</v>
      </c>
      <c r="P11" s="9">
        <v>2.99</v>
      </c>
      <c r="Q11" s="9">
        <f>P11*3</f>
        <v>8.9700000000000006</v>
      </c>
      <c r="R11" s="9" t="s">
        <v>287</v>
      </c>
      <c r="S11" s="9">
        <v>3.89</v>
      </c>
      <c r="T11" s="9">
        <f>S11*3</f>
        <v>11.67</v>
      </c>
      <c r="U11" s="9" t="s">
        <v>219</v>
      </c>
      <c r="V11" s="92">
        <v>3.19</v>
      </c>
      <c r="W11" s="9">
        <f>V11*3</f>
        <v>9.57</v>
      </c>
      <c r="X11" s="9" t="s">
        <v>118</v>
      </c>
      <c r="Y11" s="9">
        <v>3.49</v>
      </c>
      <c r="Z11" s="9">
        <f>Y11*3</f>
        <v>10.47</v>
      </c>
      <c r="AA11" s="9" t="s">
        <v>119</v>
      </c>
      <c r="AB11" s="9">
        <v>3.29</v>
      </c>
      <c r="AC11" s="9">
        <f>AB11*3</f>
        <v>9.870000000000001</v>
      </c>
      <c r="AD11" s="9" t="s">
        <v>287</v>
      </c>
      <c r="AE11" s="9">
        <v>2.99</v>
      </c>
      <c r="AF11" s="9">
        <f>AE11*3</f>
        <v>8.9700000000000006</v>
      </c>
    </row>
    <row r="12" spans="1:32" x14ac:dyDescent="0.2">
      <c r="A12" s="9">
        <v>2</v>
      </c>
      <c r="B12" s="9" t="s">
        <v>105</v>
      </c>
      <c r="C12" s="9" t="s">
        <v>271</v>
      </c>
      <c r="D12" s="9">
        <v>4.29</v>
      </c>
      <c r="E12" s="9">
        <f>D12*4</f>
        <v>17.16</v>
      </c>
      <c r="F12" s="9" t="s">
        <v>239</v>
      </c>
      <c r="G12" s="9">
        <v>3.99</v>
      </c>
      <c r="H12" s="9">
        <f>G12*4</f>
        <v>15.96</v>
      </c>
      <c r="I12" s="9" t="s">
        <v>125</v>
      </c>
      <c r="J12" s="9">
        <v>3.99</v>
      </c>
      <c r="K12" s="9">
        <f>J12*4</f>
        <v>15.96</v>
      </c>
      <c r="L12" s="9" t="s">
        <v>225</v>
      </c>
      <c r="M12" s="9">
        <v>3.94</v>
      </c>
      <c r="N12" s="9">
        <f>M12*4</f>
        <v>15.76</v>
      </c>
      <c r="O12" s="9" t="s">
        <v>247</v>
      </c>
      <c r="P12" s="9">
        <v>3.99</v>
      </c>
      <c r="Q12" s="9">
        <f>P12*4</f>
        <v>15.96</v>
      </c>
      <c r="R12" s="9" t="s">
        <v>273</v>
      </c>
      <c r="S12" s="9">
        <v>3.49</v>
      </c>
      <c r="T12" s="9">
        <f>S12*4</f>
        <v>13.96</v>
      </c>
      <c r="U12" s="9" t="s">
        <v>273</v>
      </c>
      <c r="V12" s="92">
        <v>3.79</v>
      </c>
      <c r="W12" s="92">
        <f>V12*4</f>
        <v>15.16</v>
      </c>
      <c r="X12" s="9" t="s">
        <v>198</v>
      </c>
      <c r="Y12" s="9">
        <v>3.99</v>
      </c>
      <c r="Z12" s="9">
        <f>Y12*4</f>
        <v>15.96</v>
      </c>
      <c r="AA12" s="9" t="s">
        <v>283</v>
      </c>
      <c r="AB12" s="9">
        <v>3.69</v>
      </c>
      <c r="AC12" s="92">
        <f>AB12*4</f>
        <v>14.76</v>
      </c>
      <c r="AD12" s="9" t="s">
        <v>225</v>
      </c>
      <c r="AE12" s="9">
        <v>3.49</v>
      </c>
      <c r="AF12" s="9">
        <f>AE12*4</f>
        <v>13.96</v>
      </c>
    </row>
    <row r="13" spans="1:32" x14ac:dyDescent="0.2">
      <c r="A13" s="9">
        <v>3</v>
      </c>
      <c r="B13" s="9" t="s">
        <v>109</v>
      </c>
      <c r="C13" s="9" t="s">
        <v>194</v>
      </c>
      <c r="D13" s="9">
        <v>5.29</v>
      </c>
      <c r="E13" s="9">
        <f>D13*4</f>
        <v>21.16</v>
      </c>
      <c r="F13" s="9" t="s">
        <v>186</v>
      </c>
      <c r="G13" s="9">
        <v>5.29</v>
      </c>
      <c r="H13" s="9">
        <f>G13*4</f>
        <v>21.16</v>
      </c>
      <c r="I13" s="9" t="s">
        <v>209</v>
      </c>
      <c r="J13" s="9">
        <v>5.99</v>
      </c>
      <c r="K13" s="9">
        <f>J13*4</f>
        <v>23.96</v>
      </c>
      <c r="L13" s="9" t="s">
        <v>272</v>
      </c>
      <c r="M13" s="9">
        <v>8.6999999999999993</v>
      </c>
      <c r="N13" s="9">
        <f>M13*4</f>
        <v>34.799999999999997</v>
      </c>
      <c r="O13" s="9" t="s">
        <v>256</v>
      </c>
      <c r="P13" s="9">
        <v>5.99</v>
      </c>
      <c r="Q13" s="9">
        <f>P13*4</f>
        <v>23.96</v>
      </c>
      <c r="R13" s="9" t="s">
        <v>288</v>
      </c>
      <c r="S13" s="9">
        <v>5.79</v>
      </c>
      <c r="T13" s="9">
        <f>S13*4</f>
        <v>23.16</v>
      </c>
      <c r="U13" s="9" t="s">
        <v>209</v>
      </c>
      <c r="V13" s="92">
        <v>4.79</v>
      </c>
      <c r="W13" s="92">
        <f>V13*4</f>
        <v>19.16</v>
      </c>
      <c r="X13" s="9" t="s">
        <v>209</v>
      </c>
      <c r="Y13" s="9">
        <v>5.49</v>
      </c>
      <c r="Z13" s="9">
        <f>Y13*4</f>
        <v>21.96</v>
      </c>
      <c r="AA13" s="9" t="s">
        <v>209</v>
      </c>
      <c r="AB13" s="9">
        <v>4.99</v>
      </c>
      <c r="AC13" s="92">
        <f>AB13*4</f>
        <v>19.96</v>
      </c>
      <c r="AD13" s="9" t="s">
        <v>288</v>
      </c>
      <c r="AE13" s="9">
        <v>5.79</v>
      </c>
      <c r="AF13" s="9">
        <f>AE13*4</f>
        <v>23.16</v>
      </c>
    </row>
    <row r="14" spans="1:32" x14ac:dyDescent="0.2">
      <c r="A14" s="9">
        <v>4</v>
      </c>
      <c r="B14" s="9" t="s">
        <v>110</v>
      </c>
      <c r="C14" s="9" t="s">
        <v>186</v>
      </c>
      <c r="D14" s="9">
        <v>4.99</v>
      </c>
      <c r="E14" s="9">
        <f>D14*3</f>
        <v>14.97</v>
      </c>
      <c r="F14" s="9" t="s">
        <v>134</v>
      </c>
      <c r="G14" s="9">
        <v>3.69</v>
      </c>
      <c r="H14" s="9">
        <f>G14*3</f>
        <v>11.07</v>
      </c>
      <c r="I14" s="9" t="s">
        <v>254</v>
      </c>
      <c r="J14" s="9">
        <v>4.79</v>
      </c>
      <c r="K14" s="9">
        <f>J14*3</f>
        <v>14.370000000000001</v>
      </c>
      <c r="L14" s="9" t="s">
        <v>221</v>
      </c>
      <c r="M14" s="9">
        <v>5.39</v>
      </c>
      <c r="N14" s="9">
        <f>M14*3</f>
        <v>16.169999999999998</v>
      </c>
      <c r="O14" s="9" t="s">
        <v>186</v>
      </c>
      <c r="P14" s="9">
        <v>3.99</v>
      </c>
      <c r="Q14" s="9">
        <f>P14*3</f>
        <v>11.97</v>
      </c>
      <c r="R14" s="9" t="s">
        <v>134</v>
      </c>
      <c r="S14" s="9">
        <v>3.99</v>
      </c>
      <c r="T14" s="9">
        <f>S14*3</f>
        <v>11.97</v>
      </c>
      <c r="U14" s="136" t="s">
        <v>274</v>
      </c>
      <c r="V14" s="92">
        <v>4.09</v>
      </c>
      <c r="W14" s="9">
        <f>V14*3</f>
        <v>12.27</v>
      </c>
      <c r="X14" s="9" t="s">
        <v>133</v>
      </c>
      <c r="Y14" s="9">
        <v>5.59</v>
      </c>
      <c r="Z14" s="9">
        <f>Y14*3</f>
        <v>16.77</v>
      </c>
      <c r="AA14" s="9" t="s">
        <v>186</v>
      </c>
      <c r="AB14" s="9">
        <v>4.29</v>
      </c>
      <c r="AC14" s="9">
        <f>AB14*3</f>
        <v>12.870000000000001</v>
      </c>
      <c r="AD14" s="9" t="s">
        <v>134</v>
      </c>
      <c r="AE14" s="9">
        <v>4.29</v>
      </c>
      <c r="AF14" s="9">
        <f>AE14*3</f>
        <v>12.870000000000001</v>
      </c>
    </row>
    <row r="15" spans="1:32" x14ac:dyDescent="0.2">
      <c r="A15" s="9">
        <v>5</v>
      </c>
      <c r="B15" s="9" t="s">
        <v>16</v>
      </c>
      <c r="C15" s="9" t="s">
        <v>137</v>
      </c>
      <c r="D15" s="9">
        <v>1.69</v>
      </c>
      <c r="E15" s="9">
        <f>D15</f>
        <v>1.69</v>
      </c>
      <c r="F15" s="9" t="s">
        <v>141</v>
      </c>
      <c r="G15" s="9">
        <v>1.99</v>
      </c>
      <c r="H15" s="9">
        <f>G15</f>
        <v>1.99</v>
      </c>
      <c r="I15" s="9" t="s">
        <v>222</v>
      </c>
      <c r="J15" s="9">
        <v>1.59</v>
      </c>
      <c r="K15" s="9">
        <f>J15</f>
        <v>1.59</v>
      </c>
      <c r="L15" s="9" t="s">
        <v>141</v>
      </c>
      <c r="M15" s="9">
        <v>1.75</v>
      </c>
      <c r="N15" s="9">
        <f>M15</f>
        <v>1.75</v>
      </c>
      <c r="O15" s="9" t="s">
        <v>141</v>
      </c>
      <c r="P15" s="9">
        <v>1.29</v>
      </c>
      <c r="Q15" s="9">
        <f>P15</f>
        <v>1.29</v>
      </c>
      <c r="R15" s="9" t="s">
        <v>139</v>
      </c>
      <c r="S15" s="9">
        <v>1.29</v>
      </c>
      <c r="T15" s="9">
        <f>S15</f>
        <v>1.29</v>
      </c>
      <c r="U15" s="9" t="s">
        <v>286</v>
      </c>
      <c r="V15" s="92">
        <v>1.39</v>
      </c>
      <c r="W15" s="9">
        <f>V15</f>
        <v>1.39</v>
      </c>
      <c r="X15" s="9" t="s">
        <v>229</v>
      </c>
      <c r="Y15" s="9">
        <v>1.79</v>
      </c>
      <c r="Z15" s="9">
        <f>Y15</f>
        <v>1.79</v>
      </c>
      <c r="AA15" s="9" t="s">
        <v>284</v>
      </c>
      <c r="AB15" s="9">
        <v>1.59</v>
      </c>
      <c r="AC15" s="9">
        <f>AB15</f>
        <v>1.59</v>
      </c>
      <c r="AD15" s="9" t="s">
        <v>211</v>
      </c>
      <c r="AE15" s="9">
        <v>0.99</v>
      </c>
      <c r="AF15" s="9">
        <f>AE15</f>
        <v>0.99</v>
      </c>
    </row>
    <row r="16" spans="1:32" x14ac:dyDescent="0.2">
      <c r="A16" s="9">
        <v>6</v>
      </c>
      <c r="B16" s="9" t="s">
        <v>111</v>
      </c>
      <c r="C16" s="9" t="s">
        <v>290</v>
      </c>
      <c r="D16" s="9">
        <v>2.29</v>
      </c>
      <c r="E16" s="9">
        <f>D16*2</f>
        <v>4.58</v>
      </c>
      <c r="F16" s="9" t="s">
        <v>190</v>
      </c>
      <c r="G16" s="9">
        <v>2.4900000000000002</v>
      </c>
      <c r="H16" s="9">
        <f>G16*2</f>
        <v>4.9800000000000004</v>
      </c>
      <c r="I16" s="9" t="s">
        <v>190</v>
      </c>
      <c r="J16" s="9">
        <v>2.19</v>
      </c>
      <c r="K16" s="9">
        <f>J16*2</f>
        <v>4.38</v>
      </c>
      <c r="L16" s="9" t="s">
        <v>210</v>
      </c>
      <c r="M16" s="9">
        <v>2.4900000000000002</v>
      </c>
      <c r="N16" s="9">
        <f>M16*2</f>
        <v>4.9800000000000004</v>
      </c>
      <c r="O16" s="9" t="s">
        <v>196</v>
      </c>
      <c r="P16" s="9">
        <v>1.99</v>
      </c>
      <c r="Q16" s="9">
        <f>P16*2</f>
        <v>3.98</v>
      </c>
      <c r="R16" s="9" t="s">
        <v>190</v>
      </c>
      <c r="S16" s="9">
        <v>2.29</v>
      </c>
      <c r="T16" s="9">
        <f>S16*2</f>
        <v>4.58</v>
      </c>
      <c r="U16" s="9" t="s">
        <v>204</v>
      </c>
      <c r="V16" s="92">
        <v>1.99</v>
      </c>
      <c r="W16" s="92">
        <f>V16*2</f>
        <v>3.98</v>
      </c>
      <c r="X16" s="9" t="s">
        <v>143</v>
      </c>
      <c r="Y16" s="9">
        <v>2.79</v>
      </c>
      <c r="Z16" s="9">
        <f>Y16*2</f>
        <v>5.58</v>
      </c>
      <c r="AA16" s="9" t="s">
        <v>206</v>
      </c>
      <c r="AB16" s="92">
        <v>1.98</v>
      </c>
      <c r="AC16" s="92">
        <f>AB16*2</f>
        <v>3.96</v>
      </c>
      <c r="AD16" s="9" t="s">
        <v>148</v>
      </c>
      <c r="AE16" s="9">
        <v>1.69</v>
      </c>
      <c r="AF16" s="9">
        <f>AE16*2</f>
        <v>3.38</v>
      </c>
    </row>
    <row r="17" spans="1:32" x14ac:dyDescent="0.2">
      <c r="A17" s="9">
        <v>7</v>
      </c>
      <c r="B17" s="9" t="s">
        <v>76</v>
      </c>
      <c r="C17" s="9" t="s">
        <v>149</v>
      </c>
      <c r="D17" s="9">
        <v>8.99</v>
      </c>
      <c r="E17" s="9">
        <f>D17</f>
        <v>8.99</v>
      </c>
      <c r="F17" s="9" t="s">
        <v>149</v>
      </c>
      <c r="G17" s="9">
        <v>8.7899999999999991</v>
      </c>
      <c r="H17" s="9">
        <f>G17</f>
        <v>8.7899999999999991</v>
      </c>
      <c r="I17" s="9" t="s">
        <v>149</v>
      </c>
      <c r="J17" s="9">
        <v>8.99</v>
      </c>
      <c r="K17" s="9">
        <f>J17</f>
        <v>8.99</v>
      </c>
      <c r="L17" s="9" t="s">
        <v>149</v>
      </c>
      <c r="M17" s="9">
        <v>9.49</v>
      </c>
      <c r="N17" s="9">
        <f>M17</f>
        <v>9.49</v>
      </c>
      <c r="O17" s="9" t="s">
        <v>149</v>
      </c>
      <c r="P17" s="9">
        <v>7.99</v>
      </c>
      <c r="Q17" s="9">
        <f>P17</f>
        <v>7.99</v>
      </c>
      <c r="R17" s="9" t="s">
        <v>149</v>
      </c>
      <c r="S17" s="9">
        <v>8.49</v>
      </c>
      <c r="T17" s="9">
        <f>S17</f>
        <v>8.49</v>
      </c>
      <c r="U17" s="9" t="s">
        <v>149</v>
      </c>
      <c r="V17" s="92">
        <v>9.99</v>
      </c>
      <c r="W17" s="9">
        <f>V17</f>
        <v>9.99</v>
      </c>
      <c r="X17" s="9" t="s">
        <v>150</v>
      </c>
      <c r="Y17" s="9">
        <v>8.69</v>
      </c>
      <c r="Z17" s="9">
        <f>Y17</f>
        <v>8.69</v>
      </c>
      <c r="AA17" s="9" t="s">
        <v>151</v>
      </c>
      <c r="AB17" s="9">
        <v>9.15</v>
      </c>
      <c r="AC17" s="9">
        <f>AB17</f>
        <v>9.15</v>
      </c>
      <c r="AD17" s="9" t="s">
        <v>149</v>
      </c>
      <c r="AE17" s="9">
        <v>8.99</v>
      </c>
      <c r="AF17" s="9">
        <f>AE17</f>
        <v>8.99</v>
      </c>
    </row>
    <row r="18" spans="1:32" x14ac:dyDescent="0.2">
      <c r="A18" s="9">
        <v>8</v>
      </c>
      <c r="B18" s="9" t="s">
        <v>112</v>
      </c>
      <c r="C18" s="9" t="s">
        <v>154</v>
      </c>
      <c r="D18" s="9">
        <v>13.99</v>
      </c>
      <c r="E18" s="9">
        <f>D18*2</f>
        <v>27.98</v>
      </c>
      <c r="F18" s="9" t="s">
        <v>217</v>
      </c>
      <c r="G18" s="9">
        <v>16.489999999999998</v>
      </c>
      <c r="H18" s="9">
        <f>G18*2</f>
        <v>32.979999999999997</v>
      </c>
      <c r="I18" s="9" t="s">
        <v>217</v>
      </c>
      <c r="J18" s="9">
        <v>13.99</v>
      </c>
      <c r="K18" s="9">
        <f>J18*2</f>
        <v>27.98</v>
      </c>
      <c r="L18" s="9" t="s">
        <v>217</v>
      </c>
      <c r="M18" s="92">
        <v>23.5</v>
      </c>
      <c r="N18" s="9">
        <f>M18*2</f>
        <v>47</v>
      </c>
      <c r="O18" s="9" t="s">
        <v>153</v>
      </c>
      <c r="P18" s="9">
        <v>12.99</v>
      </c>
      <c r="Q18" s="9">
        <f>P18*2</f>
        <v>25.98</v>
      </c>
      <c r="R18" s="9" t="s">
        <v>217</v>
      </c>
      <c r="S18" s="9">
        <v>15.89</v>
      </c>
      <c r="T18" s="9">
        <f>S18*2</f>
        <v>31.78</v>
      </c>
      <c r="U18" s="9" t="s">
        <v>201</v>
      </c>
      <c r="V18" s="92">
        <v>13.79</v>
      </c>
      <c r="W18" s="92">
        <f>V18*2</f>
        <v>27.58</v>
      </c>
      <c r="X18" s="9" t="s">
        <v>282</v>
      </c>
      <c r="Y18" s="9">
        <v>15.99</v>
      </c>
      <c r="Z18" s="9">
        <f>Y18*2</f>
        <v>31.98</v>
      </c>
      <c r="AA18" s="9" t="s">
        <v>201</v>
      </c>
      <c r="AB18" s="9">
        <v>14.39</v>
      </c>
      <c r="AC18" s="92">
        <f>AB18*2</f>
        <v>28.78</v>
      </c>
      <c r="AD18" s="9" t="s">
        <v>153</v>
      </c>
      <c r="AE18" s="9">
        <v>19.989999999999998</v>
      </c>
      <c r="AF18" s="9">
        <f>AE18*2</f>
        <v>39.979999999999997</v>
      </c>
    </row>
    <row r="19" spans="1:32" x14ac:dyDescent="0.2">
      <c r="A19" s="9">
        <v>9</v>
      </c>
      <c r="B19" s="9" t="s">
        <v>113</v>
      </c>
      <c r="C19" s="9" t="s">
        <v>159</v>
      </c>
      <c r="D19" s="9">
        <v>13.99</v>
      </c>
      <c r="E19" s="9">
        <f>D19*2</f>
        <v>27.98</v>
      </c>
      <c r="F19" s="9" t="s">
        <v>157</v>
      </c>
      <c r="G19" s="9">
        <v>14.89</v>
      </c>
      <c r="H19" s="9">
        <f>G19*2</f>
        <v>29.78</v>
      </c>
      <c r="I19" s="9" t="s">
        <v>159</v>
      </c>
      <c r="J19" s="9">
        <v>16.989999999999998</v>
      </c>
      <c r="K19" s="9">
        <f>J19*2</f>
        <v>33.979999999999997</v>
      </c>
      <c r="L19" s="9" t="s">
        <v>281</v>
      </c>
      <c r="M19" s="92">
        <v>16.989999999999998</v>
      </c>
      <c r="N19" s="9">
        <f>M19*2</f>
        <v>33.979999999999997</v>
      </c>
      <c r="O19" s="9" t="s">
        <v>157</v>
      </c>
      <c r="P19" s="9">
        <v>12.89</v>
      </c>
      <c r="Q19" s="9">
        <f>P19*2</f>
        <v>25.78</v>
      </c>
      <c r="R19" s="9" t="s">
        <v>289</v>
      </c>
      <c r="S19" s="9">
        <v>12.99</v>
      </c>
      <c r="T19" s="9">
        <f>S19*2</f>
        <v>25.98</v>
      </c>
      <c r="U19" s="9" t="s">
        <v>157</v>
      </c>
      <c r="V19" s="92">
        <v>11.29</v>
      </c>
      <c r="W19" s="92">
        <f>V19*2</f>
        <v>22.58</v>
      </c>
      <c r="X19" s="104" t="s">
        <v>157</v>
      </c>
      <c r="Y19" s="9">
        <v>13.99</v>
      </c>
      <c r="Z19" s="9">
        <f>Y19*2</f>
        <v>27.98</v>
      </c>
      <c r="AA19" s="9" t="s">
        <v>157</v>
      </c>
      <c r="AB19" s="9">
        <v>11.99</v>
      </c>
      <c r="AC19" s="9">
        <f>AB19*2</f>
        <v>23.98</v>
      </c>
      <c r="AD19" s="9" t="s">
        <v>157</v>
      </c>
      <c r="AE19" s="9">
        <v>10.99</v>
      </c>
      <c r="AF19" s="9">
        <f>AE19*2</f>
        <v>21.98</v>
      </c>
    </row>
    <row r="20" spans="1:32" x14ac:dyDescent="0.2">
      <c r="A20" s="9">
        <v>10</v>
      </c>
      <c r="B20" s="9" t="s">
        <v>114</v>
      </c>
      <c r="C20" s="9" t="s">
        <v>165</v>
      </c>
      <c r="D20" s="9">
        <v>3.59</v>
      </c>
      <c r="E20" s="9">
        <f>D20*3</f>
        <v>10.77</v>
      </c>
      <c r="F20" s="9" t="s">
        <v>163</v>
      </c>
      <c r="G20" s="9">
        <v>2.99</v>
      </c>
      <c r="H20" s="9">
        <f>G20*3</f>
        <v>8.9700000000000006</v>
      </c>
      <c r="I20" s="9" t="s">
        <v>165</v>
      </c>
      <c r="J20" s="9">
        <v>3.69</v>
      </c>
      <c r="K20" s="9">
        <f>J20*3</f>
        <v>11.07</v>
      </c>
      <c r="L20" s="9" t="s">
        <v>165</v>
      </c>
      <c r="M20" s="9">
        <v>3.29</v>
      </c>
      <c r="N20" s="9">
        <f>M20*3</f>
        <v>9.870000000000001</v>
      </c>
      <c r="O20" s="9" t="s">
        <v>164</v>
      </c>
      <c r="P20" s="9">
        <v>2.99</v>
      </c>
      <c r="Q20" s="9">
        <f>P20*3</f>
        <v>8.9700000000000006</v>
      </c>
      <c r="R20" s="9" t="s">
        <v>165</v>
      </c>
      <c r="S20" s="9">
        <v>3.99</v>
      </c>
      <c r="T20" s="9">
        <f>S20*3</f>
        <v>11.97</v>
      </c>
      <c r="U20" s="9" t="s">
        <v>285</v>
      </c>
      <c r="V20" s="92">
        <v>2.25</v>
      </c>
      <c r="W20" s="9">
        <f>V20*3</f>
        <v>6.75</v>
      </c>
      <c r="X20" s="9" t="s">
        <v>163</v>
      </c>
      <c r="Y20" s="92">
        <v>2.99</v>
      </c>
      <c r="Z20" s="92">
        <f>Y20*3</f>
        <v>8.9700000000000006</v>
      </c>
      <c r="AA20" s="9" t="s">
        <v>285</v>
      </c>
      <c r="AB20" s="9">
        <v>3.59</v>
      </c>
      <c r="AC20" s="9">
        <f>AB20*3</f>
        <v>10.77</v>
      </c>
      <c r="AD20" s="9" t="s">
        <v>163</v>
      </c>
      <c r="AE20" s="9">
        <v>2.69</v>
      </c>
      <c r="AF20" s="9">
        <f>AE20*3</f>
        <v>8.07</v>
      </c>
    </row>
    <row r="21" spans="1:32" x14ac:dyDescent="0.2">
      <c r="A21" s="9">
        <v>11</v>
      </c>
      <c r="B21" s="9" t="s">
        <v>167</v>
      </c>
      <c r="C21" s="131"/>
      <c r="D21" s="9">
        <v>2.99</v>
      </c>
      <c r="E21" s="9">
        <f>D21*2</f>
        <v>5.98</v>
      </c>
      <c r="F21" s="131"/>
      <c r="G21" s="9">
        <v>4.99</v>
      </c>
      <c r="H21" s="9">
        <f>G21*2</f>
        <v>9.98</v>
      </c>
      <c r="I21" s="131" t="s">
        <v>168</v>
      </c>
      <c r="J21" s="9">
        <v>3.99</v>
      </c>
      <c r="K21" s="9">
        <f>J21*2</f>
        <v>7.98</v>
      </c>
      <c r="L21" s="131" t="s">
        <v>168</v>
      </c>
      <c r="M21" s="9">
        <v>3.99</v>
      </c>
      <c r="N21" s="9">
        <f>M21*2</f>
        <v>7.98</v>
      </c>
      <c r="O21" s="131" t="s">
        <v>168</v>
      </c>
      <c r="P21" s="9">
        <v>2.99</v>
      </c>
      <c r="Q21" s="9">
        <f>P21*2</f>
        <v>5.98</v>
      </c>
      <c r="R21" s="131" t="s">
        <v>168</v>
      </c>
      <c r="S21" s="9">
        <v>4.99</v>
      </c>
      <c r="T21" s="9">
        <f>S21*2</f>
        <v>9.98</v>
      </c>
      <c r="U21" s="131" t="s">
        <v>168</v>
      </c>
      <c r="V21" s="92">
        <v>2.89</v>
      </c>
      <c r="W21" s="92">
        <f>V21*2</f>
        <v>5.78</v>
      </c>
      <c r="X21" s="131" t="s">
        <v>168</v>
      </c>
      <c r="Y21" s="9">
        <v>3.49</v>
      </c>
      <c r="Z21" s="9">
        <f>Y21*2</f>
        <v>6.98</v>
      </c>
      <c r="AA21" s="131" t="s">
        <v>168</v>
      </c>
      <c r="AB21" s="9">
        <v>3.79</v>
      </c>
      <c r="AC21" s="9">
        <f>AB21*2</f>
        <v>7.58</v>
      </c>
      <c r="AD21" s="131" t="s">
        <v>168</v>
      </c>
      <c r="AE21" s="9">
        <v>2.99</v>
      </c>
      <c r="AF21" s="9">
        <f>AE21*2</f>
        <v>5.98</v>
      </c>
    </row>
    <row r="22" spans="1:32" x14ac:dyDescent="0.2">
      <c r="A22" s="9">
        <v>12</v>
      </c>
      <c r="B22" s="9" t="s">
        <v>77</v>
      </c>
      <c r="C22" s="131"/>
      <c r="D22" s="9">
        <v>7.99</v>
      </c>
      <c r="E22" s="9">
        <f>D22*2</f>
        <v>15.98</v>
      </c>
      <c r="F22" s="131"/>
      <c r="G22" s="9">
        <v>4.99</v>
      </c>
      <c r="H22" s="9">
        <f>G22*2</f>
        <v>9.98</v>
      </c>
      <c r="I22" s="131" t="s">
        <v>168</v>
      </c>
      <c r="J22" s="9">
        <v>7.99</v>
      </c>
      <c r="K22" s="9">
        <f>J22*2</f>
        <v>15.98</v>
      </c>
      <c r="L22" s="131" t="s">
        <v>168</v>
      </c>
      <c r="M22" s="9">
        <v>3.99</v>
      </c>
      <c r="N22" s="9">
        <f>M22*2</f>
        <v>7.98</v>
      </c>
      <c r="O22" s="131" t="s">
        <v>168</v>
      </c>
      <c r="P22" s="9">
        <v>6.99</v>
      </c>
      <c r="Q22" s="9">
        <f>P22*2</f>
        <v>13.98</v>
      </c>
      <c r="R22" s="131" t="s">
        <v>168</v>
      </c>
      <c r="S22" s="9">
        <v>6.99</v>
      </c>
      <c r="T22" s="9">
        <f>S22*2</f>
        <v>13.98</v>
      </c>
      <c r="U22" s="131" t="s">
        <v>168</v>
      </c>
      <c r="V22" s="92">
        <v>5.49</v>
      </c>
      <c r="W22" s="9">
        <f>V22*2</f>
        <v>10.98</v>
      </c>
      <c r="X22" s="131" t="s">
        <v>168</v>
      </c>
      <c r="Y22" s="9">
        <v>5.99</v>
      </c>
      <c r="Z22" s="9">
        <f>Y22*2</f>
        <v>11.98</v>
      </c>
      <c r="AA22" s="131" t="s">
        <v>168</v>
      </c>
      <c r="AB22" s="9">
        <v>7.99</v>
      </c>
      <c r="AC22" s="9">
        <f>AB22*2</f>
        <v>15.98</v>
      </c>
      <c r="AD22" s="131" t="s">
        <v>168</v>
      </c>
      <c r="AE22" s="9">
        <v>6.99</v>
      </c>
      <c r="AF22" s="9">
        <f>AE22*2</f>
        <v>13.98</v>
      </c>
    </row>
    <row r="23" spans="1:32" x14ac:dyDescent="0.2">
      <c r="A23" s="9">
        <v>13</v>
      </c>
      <c r="B23" s="9" t="s">
        <v>78</v>
      </c>
      <c r="C23" s="131"/>
      <c r="D23" s="9">
        <v>10.99</v>
      </c>
      <c r="E23" s="9">
        <f>D23*2</f>
        <v>21.98</v>
      </c>
      <c r="F23" s="131" t="s">
        <v>168</v>
      </c>
      <c r="G23" s="9">
        <v>8.99</v>
      </c>
      <c r="H23" s="9">
        <f>G23*2</f>
        <v>17.98</v>
      </c>
      <c r="I23" s="131" t="s">
        <v>168</v>
      </c>
      <c r="J23" s="9">
        <v>9.99</v>
      </c>
      <c r="K23" s="9">
        <f>J23*2</f>
        <v>19.98</v>
      </c>
      <c r="L23" s="131" t="s">
        <v>168</v>
      </c>
      <c r="M23" s="9">
        <v>12.99</v>
      </c>
      <c r="N23" s="9">
        <f>M23*2</f>
        <v>25.98</v>
      </c>
      <c r="O23" s="131" t="s">
        <v>168</v>
      </c>
      <c r="P23" s="9">
        <v>7.99</v>
      </c>
      <c r="Q23" s="9">
        <f>P23*2</f>
        <v>15.98</v>
      </c>
      <c r="R23" s="131" t="s">
        <v>168</v>
      </c>
      <c r="S23" s="9">
        <v>9.49</v>
      </c>
      <c r="T23" s="9">
        <f>S23*2</f>
        <v>18.98</v>
      </c>
      <c r="U23" s="131" t="s">
        <v>168</v>
      </c>
      <c r="V23" s="92">
        <v>12.9</v>
      </c>
      <c r="W23" s="9">
        <f>V23*2</f>
        <v>25.8</v>
      </c>
      <c r="X23" s="131" t="s">
        <v>168</v>
      </c>
      <c r="Y23" s="9">
        <v>11.89</v>
      </c>
      <c r="Z23" s="9">
        <f>Y23*2</f>
        <v>23.78</v>
      </c>
      <c r="AA23" s="131" t="s">
        <v>168</v>
      </c>
      <c r="AB23" s="9">
        <v>8.99</v>
      </c>
      <c r="AC23" s="9">
        <f>AB23*2</f>
        <v>17.98</v>
      </c>
      <c r="AD23" s="131" t="s">
        <v>168</v>
      </c>
      <c r="AE23" s="9">
        <v>4.99</v>
      </c>
      <c r="AF23" s="9">
        <f>AE23*2</f>
        <v>9.98</v>
      </c>
    </row>
    <row r="24" spans="1:32" x14ac:dyDescent="0.2">
      <c r="A24" s="9">
        <v>14</v>
      </c>
      <c r="B24" s="9" t="s">
        <v>79</v>
      </c>
      <c r="C24" s="131"/>
      <c r="D24" s="9">
        <v>9.99</v>
      </c>
      <c r="E24" s="9">
        <f>D24*2</f>
        <v>19.98</v>
      </c>
      <c r="F24" s="131" t="s">
        <v>168</v>
      </c>
      <c r="G24" s="9">
        <v>9.99</v>
      </c>
      <c r="H24" s="9">
        <f>G24*2</f>
        <v>19.98</v>
      </c>
      <c r="I24" s="131" t="s">
        <v>168</v>
      </c>
      <c r="J24" s="9">
        <v>9.99</v>
      </c>
      <c r="K24" s="9">
        <f>J24*2</f>
        <v>19.98</v>
      </c>
      <c r="L24" s="131" t="s">
        <v>168</v>
      </c>
      <c r="M24" s="9">
        <v>8.99</v>
      </c>
      <c r="N24" s="9">
        <f>M24*2</f>
        <v>17.98</v>
      </c>
      <c r="O24" s="131" t="s">
        <v>168</v>
      </c>
      <c r="P24" s="9">
        <v>8.99</v>
      </c>
      <c r="Q24" s="9">
        <f>P24*2</f>
        <v>17.98</v>
      </c>
      <c r="R24" s="131" t="s">
        <v>168</v>
      </c>
      <c r="S24" s="9">
        <v>9.99</v>
      </c>
      <c r="T24" s="9">
        <f>S24*2</f>
        <v>19.98</v>
      </c>
      <c r="U24" s="131" t="s">
        <v>168</v>
      </c>
      <c r="V24" s="92">
        <v>7.49</v>
      </c>
      <c r="W24" s="92">
        <f>V24*2</f>
        <v>14.98</v>
      </c>
      <c r="X24" s="131" t="s">
        <v>168</v>
      </c>
      <c r="Y24" s="9">
        <v>10.49</v>
      </c>
      <c r="Z24" s="9">
        <f>Y24*2</f>
        <v>20.98</v>
      </c>
      <c r="AA24" s="131" t="s">
        <v>168</v>
      </c>
      <c r="AB24" s="9">
        <v>8.2899999999999991</v>
      </c>
      <c r="AC24" s="9">
        <f>AB24*2</f>
        <v>16.579999999999998</v>
      </c>
      <c r="AD24" s="131" t="s">
        <v>168</v>
      </c>
      <c r="AE24" s="9">
        <v>7.99</v>
      </c>
      <c r="AF24" s="9">
        <f>AE24*2</f>
        <v>15.98</v>
      </c>
    </row>
    <row r="25" spans="1:32" ht="24" x14ac:dyDescent="0.2">
      <c r="A25" s="9">
        <v>15</v>
      </c>
      <c r="B25" s="9" t="s">
        <v>80</v>
      </c>
      <c r="C25" s="9" t="s">
        <v>197</v>
      </c>
      <c r="D25" s="9">
        <v>24.99</v>
      </c>
      <c r="E25" s="9">
        <f>D25</f>
        <v>24.99</v>
      </c>
      <c r="F25" s="9" t="s">
        <v>170</v>
      </c>
      <c r="G25" s="9">
        <v>22.99</v>
      </c>
      <c r="H25" s="9">
        <f>G25</f>
        <v>22.99</v>
      </c>
      <c r="I25" s="9" t="s">
        <v>189</v>
      </c>
      <c r="J25" s="9">
        <v>20.99</v>
      </c>
      <c r="K25" s="9">
        <f>J25</f>
        <v>20.99</v>
      </c>
      <c r="L25" s="9" t="s">
        <v>211</v>
      </c>
      <c r="M25" s="9">
        <v>18.79</v>
      </c>
      <c r="N25" s="9">
        <f>M25</f>
        <v>18.79</v>
      </c>
      <c r="O25" s="9" t="s">
        <v>170</v>
      </c>
      <c r="P25" s="9">
        <v>17.989999999999998</v>
      </c>
      <c r="Q25" s="9">
        <f>P25</f>
        <v>17.989999999999998</v>
      </c>
      <c r="R25" s="135" t="s">
        <v>192</v>
      </c>
      <c r="S25" s="9">
        <v>22.99</v>
      </c>
      <c r="T25" s="9">
        <f>S25</f>
        <v>22.99</v>
      </c>
      <c r="U25" s="9" t="s">
        <v>275</v>
      </c>
      <c r="V25" s="92">
        <v>16.899999999999999</v>
      </c>
      <c r="W25" s="92">
        <f>V25</f>
        <v>16.899999999999999</v>
      </c>
      <c r="X25" s="9" t="s">
        <v>170</v>
      </c>
      <c r="Y25" s="92">
        <v>25.89</v>
      </c>
      <c r="Z25" s="92">
        <f>Y25</f>
        <v>25.89</v>
      </c>
      <c r="AA25" s="9" t="s">
        <v>170</v>
      </c>
      <c r="AB25" s="9">
        <v>21.8</v>
      </c>
      <c r="AC25" s="92">
        <f>AB25</f>
        <v>21.8</v>
      </c>
      <c r="AD25" s="9" t="s">
        <v>263</v>
      </c>
      <c r="AE25" s="9">
        <v>22.99</v>
      </c>
      <c r="AF25" s="9">
        <f>AE25</f>
        <v>22.99</v>
      </c>
    </row>
    <row r="26" spans="1:32" x14ac:dyDescent="0.2">
      <c r="A26" s="9">
        <v>16</v>
      </c>
      <c r="B26" s="9" t="s">
        <v>81</v>
      </c>
      <c r="C26" s="9" t="s">
        <v>291</v>
      </c>
      <c r="D26" s="9">
        <v>8.99</v>
      </c>
      <c r="E26" s="9">
        <f>D26*4</f>
        <v>35.96</v>
      </c>
      <c r="F26" s="9" t="s">
        <v>202</v>
      </c>
      <c r="G26" s="9">
        <v>9.49</v>
      </c>
      <c r="H26" s="9">
        <f>G26*4</f>
        <v>37.96</v>
      </c>
      <c r="I26" s="9" t="s">
        <v>171</v>
      </c>
      <c r="J26" s="9">
        <v>9.99</v>
      </c>
      <c r="K26" s="9">
        <f>J26*4</f>
        <v>39.96</v>
      </c>
      <c r="L26" s="9" t="s">
        <v>228</v>
      </c>
      <c r="M26" s="9">
        <v>9.39</v>
      </c>
      <c r="N26" s="9">
        <f>M26*4</f>
        <v>37.56</v>
      </c>
      <c r="O26" s="9" t="s">
        <v>171</v>
      </c>
      <c r="P26" s="9">
        <v>8.99</v>
      </c>
      <c r="Q26" s="9">
        <f>P26*4</f>
        <v>35.96</v>
      </c>
      <c r="R26" s="9" t="s">
        <v>174</v>
      </c>
      <c r="S26" s="9">
        <v>9.7899999999999991</v>
      </c>
      <c r="T26" s="9">
        <f>S26*4</f>
        <v>39.159999999999997</v>
      </c>
      <c r="U26" s="9" t="s">
        <v>172</v>
      </c>
      <c r="V26" s="92">
        <v>8.9499999999999993</v>
      </c>
      <c r="W26" s="9">
        <f>V26*4</f>
        <v>35.799999999999997</v>
      </c>
      <c r="X26" s="9" t="s">
        <v>172</v>
      </c>
      <c r="Y26" s="9">
        <v>8.99</v>
      </c>
      <c r="Z26" s="9">
        <f>Y26*4</f>
        <v>35.96</v>
      </c>
      <c r="AA26" s="9" t="s">
        <v>172</v>
      </c>
      <c r="AB26" s="92">
        <v>11.5</v>
      </c>
      <c r="AC26" s="92">
        <f>AB26*4</f>
        <v>46</v>
      </c>
      <c r="AD26" s="9" t="s">
        <v>171</v>
      </c>
      <c r="AE26" s="9">
        <v>8.99</v>
      </c>
      <c r="AF26" s="9">
        <f>AE26*4</f>
        <v>35.96</v>
      </c>
    </row>
    <row r="27" spans="1:32" x14ac:dyDescent="0.2">
      <c r="A27" s="9"/>
      <c r="B27" s="91" t="s">
        <v>82</v>
      </c>
      <c r="C27" s="195">
        <f>SUM(E11:E26)</f>
        <v>270.61999999999995</v>
      </c>
      <c r="D27" s="196"/>
      <c r="E27" s="197"/>
      <c r="F27" s="208">
        <f>SUM(H11:H26)</f>
        <v>266.52</v>
      </c>
      <c r="G27" s="209"/>
      <c r="H27" s="210"/>
      <c r="I27" s="195">
        <f>SUM(K11:K26)</f>
        <v>278.81999999999994</v>
      </c>
      <c r="J27" s="196"/>
      <c r="K27" s="197"/>
      <c r="L27" s="182">
        <f>SUM(N11:N26)</f>
        <v>302.03999999999996</v>
      </c>
      <c r="M27" s="183"/>
      <c r="N27" s="184"/>
      <c r="O27" s="195">
        <f>SUM(Q11:Q26)</f>
        <v>242.71999999999997</v>
      </c>
      <c r="P27" s="196"/>
      <c r="Q27" s="197"/>
      <c r="R27" s="195">
        <f>SUM(T11:T26)</f>
        <v>269.91999999999996</v>
      </c>
      <c r="S27" s="196"/>
      <c r="T27" s="197"/>
      <c r="U27" s="172">
        <f>SUM(W11:W26)</f>
        <v>238.67000000000002</v>
      </c>
      <c r="V27" s="173"/>
      <c r="W27" s="174"/>
      <c r="X27" s="195">
        <f>SUM(Z11:Z26)</f>
        <v>275.71999999999997</v>
      </c>
      <c r="Y27" s="196"/>
      <c r="Z27" s="197"/>
      <c r="AA27" s="195">
        <f>SUM(AC11:AC26)</f>
        <v>261.61</v>
      </c>
      <c r="AB27" s="196"/>
      <c r="AC27" s="197"/>
      <c r="AD27" s="195">
        <f>SUM(AF11:AF26)</f>
        <v>247.21999999999997</v>
      </c>
      <c r="AE27" s="196"/>
      <c r="AF27" s="197"/>
    </row>
    <row r="29" spans="1:32" x14ac:dyDescent="0.2">
      <c r="A29" s="156" t="s">
        <v>98</v>
      </c>
      <c r="B29" s="156"/>
      <c r="C29" s="156"/>
      <c r="E29" s="96"/>
      <c r="F29" s="96"/>
      <c r="G29" s="96"/>
      <c r="H29" s="96"/>
      <c r="I29" s="96"/>
      <c r="K29" s="98" t="s">
        <v>103</v>
      </c>
      <c r="L29" s="98"/>
      <c r="M29" s="98"/>
      <c r="N29" s="98"/>
      <c r="O29" s="98"/>
    </row>
    <row r="30" spans="1:32" x14ac:dyDescent="0.2">
      <c r="A30" s="120">
        <v>1</v>
      </c>
      <c r="B30" s="120" t="s">
        <v>83</v>
      </c>
      <c r="C30" s="126">
        <f>C27</f>
        <v>270.61999999999995</v>
      </c>
      <c r="E30" s="97"/>
      <c r="F30" s="97"/>
      <c r="G30" s="97"/>
      <c r="H30" s="177"/>
      <c r="I30" s="177"/>
      <c r="K30" s="176" t="s">
        <v>298</v>
      </c>
      <c r="L30" s="176"/>
      <c r="M30" s="176"/>
      <c r="N30" s="185">
        <v>0.43919999999999998</v>
      </c>
      <c r="O30" s="176"/>
    </row>
    <row r="31" spans="1:32" x14ac:dyDescent="0.2">
      <c r="A31" s="120">
        <v>2</v>
      </c>
      <c r="B31" s="120" t="s">
        <v>86</v>
      </c>
      <c r="C31" s="126">
        <f>F27</f>
        <v>266.52</v>
      </c>
      <c r="E31" s="98" t="s">
        <v>102</v>
      </c>
      <c r="F31" s="98"/>
      <c r="G31" s="98"/>
      <c r="H31" s="98"/>
      <c r="I31" s="98"/>
      <c r="K31" s="186"/>
      <c r="L31" s="186"/>
      <c r="M31" s="186"/>
      <c r="N31" s="207"/>
      <c r="O31" s="186"/>
    </row>
    <row r="32" spans="1:32" x14ac:dyDescent="0.2">
      <c r="A32" s="120">
        <v>3</v>
      </c>
      <c r="B32" s="120" t="s">
        <v>87</v>
      </c>
      <c r="C32" s="126">
        <f>I27</f>
        <v>278.81999999999994</v>
      </c>
      <c r="E32" s="158" t="s">
        <v>292</v>
      </c>
      <c r="F32" s="158"/>
      <c r="G32" s="158"/>
      <c r="H32" s="189">
        <f>MIN(C30:C39)</f>
        <v>238.67000000000002</v>
      </c>
      <c r="I32" s="189"/>
      <c r="K32" s="186"/>
      <c r="L32" s="186"/>
      <c r="M32" s="186"/>
      <c r="N32" s="207"/>
      <c r="O32" s="186"/>
    </row>
    <row r="33" spans="1:15" x14ac:dyDescent="0.2">
      <c r="A33" s="120">
        <v>4</v>
      </c>
      <c r="B33" s="120" t="s">
        <v>207</v>
      </c>
      <c r="C33" s="126">
        <f>L27</f>
        <v>302.03999999999996</v>
      </c>
      <c r="E33" s="159" t="s">
        <v>293</v>
      </c>
      <c r="F33" s="159"/>
      <c r="G33" s="159"/>
      <c r="H33" s="190">
        <f>MAX(C30:C39)</f>
        <v>302.03999999999996</v>
      </c>
      <c r="I33" s="190"/>
    </row>
    <row r="34" spans="1:15" x14ac:dyDescent="0.2">
      <c r="A34" s="120">
        <v>5</v>
      </c>
      <c r="B34" s="120" t="s">
        <v>89</v>
      </c>
      <c r="C34" s="126">
        <f>O27</f>
        <v>242.71999999999997</v>
      </c>
      <c r="E34" s="160" t="s">
        <v>106</v>
      </c>
      <c r="F34" s="160"/>
      <c r="G34" s="160"/>
      <c r="H34" s="191">
        <f>AVERAGE(C30:C39)</f>
        <v>265.38599999999997</v>
      </c>
      <c r="I34" s="191"/>
      <c r="K34" s="128" t="s">
        <v>104</v>
      </c>
      <c r="L34" s="128"/>
      <c r="M34" s="128"/>
      <c r="N34" s="128"/>
      <c r="O34" s="128"/>
    </row>
    <row r="35" spans="1:15" x14ac:dyDescent="0.2">
      <c r="A35" s="120">
        <v>6</v>
      </c>
      <c r="B35" s="120" t="s">
        <v>94</v>
      </c>
      <c r="C35" s="126">
        <f>R27</f>
        <v>269.91999999999996</v>
      </c>
      <c r="E35" s="161" t="s">
        <v>107</v>
      </c>
      <c r="F35" s="162"/>
      <c r="G35" s="163"/>
      <c r="H35" s="187">
        <v>271.14999999999998</v>
      </c>
      <c r="I35" s="188"/>
      <c r="K35" s="176" t="s">
        <v>297</v>
      </c>
      <c r="L35" s="176"/>
      <c r="M35" s="176"/>
      <c r="N35" s="203">
        <v>-0.26200000000000001</v>
      </c>
      <c r="O35" s="204"/>
    </row>
    <row r="36" spans="1:15" x14ac:dyDescent="0.2">
      <c r="A36" s="120">
        <v>7</v>
      </c>
      <c r="B36" s="120" t="s">
        <v>90</v>
      </c>
      <c r="C36" s="126">
        <f>U27</f>
        <v>238.67000000000002</v>
      </c>
      <c r="E36" s="164" t="s">
        <v>108</v>
      </c>
      <c r="F36" s="165"/>
      <c r="G36" s="166"/>
      <c r="H36" s="192">
        <f>H34/H35-1*100%</f>
        <v>-2.1257606490872272E-2</v>
      </c>
      <c r="I36" s="193"/>
      <c r="K36" s="176" t="s">
        <v>278</v>
      </c>
      <c r="L36" s="176"/>
      <c r="M36" s="176"/>
      <c r="N36" s="185">
        <v>-0.36430000000000001</v>
      </c>
      <c r="O36" s="176"/>
    </row>
    <row r="37" spans="1:15" x14ac:dyDescent="0.2">
      <c r="A37" s="120">
        <v>8</v>
      </c>
      <c r="B37" s="120" t="s">
        <v>99</v>
      </c>
      <c r="C37" s="126">
        <f>X27</f>
        <v>275.71999999999997</v>
      </c>
      <c r="E37" s="157"/>
      <c r="F37" s="157"/>
      <c r="G37" s="101"/>
      <c r="H37" s="103"/>
      <c r="I37" s="103"/>
      <c r="K37" s="176" t="s">
        <v>279</v>
      </c>
      <c r="L37" s="176"/>
      <c r="M37" s="176"/>
      <c r="N37" s="185">
        <v>-0.44940000000000002</v>
      </c>
      <c r="O37" s="176"/>
    </row>
    <row r="38" spans="1:15" x14ac:dyDescent="0.2">
      <c r="A38" s="120">
        <v>9</v>
      </c>
      <c r="B38" s="120" t="s">
        <v>100</v>
      </c>
      <c r="C38" s="126">
        <f>AA27</f>
        <v>261.61</v>
      </c>
      <c r="E38" s="109" t="s">
        <v>181</v>
      </c>
      <c r="F38" s="109"/>
      <c r="G38" s="100"/>
      <c r="H38" s="103"/>
      <c r="I38" s="103"/>
      <c r="J38" s="102"/>
    </row>
    <row r="39" spans="1:15" x14ac:dyDescent="0.2">
      <c r="A39" s="120">
        <v>10</v>
      </c>
      <c r="B39" s="120" t="s">
        <v>101</v>
      </c>
      <c r="C39" s="126">
        <f>AD27</f>
        <v>247.21999999999997</v>
      </c>
    </row>
    <row r="40" spans="1:15" x14ac:dyDescent="0.2">
      <c r="H40" s="202" t="s">
        <v>265</v>
      </c>
      <c r="I40" s="202"/>
      <c r="J40" s="202"/>
    </row>
    <row r="41" spans="1:15" x14ac:dyDescent="0.2">
      <c r="C41" s="121"/>
      <c r="H41" s="91" t="s">
        <v>268</v>
      </c>
      <c r="I41" s="91" t="s">
        <v>276</v>
      </c>
      <c r="J41" s="91" t="s">
        <v>294</v>
      </c>
    </row>
    <row r="42" spans="1:15" x14ac:dyDescent="0.2">
      <c r="H42" s="138">
        <v>239.52</v>
      </c>
      <c r="I42" s="138">
        <v>246.02</v>
      </c>
      <c r="J42" s="131">
        <v>238.67</v>
      </c>
    </row>
    <row r="44" spans="1:15" x14ac:dyDescent="0.2">
      <c r="H44" t="s">
        <v>295</v>
      </c>
    </row>
    <row r="45" spans="1:15" x14ac:dyDescent="0.2">
      <c r="H45" t="s">
        <v>296</v>
      </c>
    </row>
    <row r="46" spans="1:15" x14ac:dyDescent="0.2">
      <c r="B46" s="137" t="s">
        <v>277</v>
      </c>
    </row>
    <row r="47" spans="1:15" x14ac:dyDescent="0.2">
      <c r="A47" s="156" t="s">
        <v>98</v>
      </c>
      <c r="B47" s="156"/>
      <c r="C47" s="156"/>
    </row>
    <row r="48" spans="1:15" x14ac:dyDescent="0.2">
      <c r="A48" s="120">
        <v>1</v>
      </c>
      <c r="B48" s="120" t="s">
        <v>90</v>
      </c>
      <c r="C48" s="126">
        <v>238.67</v>
      </c>
    </row>
    <row r="49" spans="1:3" x14ac:dyDescent="0.2">
      <c r="A49" s="120">
        <v>2</v>
      </c>
      <c r="B49" s="120" t="s">
        <v>89</v>
      </c>
      <c r="C49" s="126">
        <v>242.72</v>
      </c>
    </row>
    <row r="50" spans="1:3" x14ac:dyDescent="0.2">
      <c r="A50" s="120">
        <v>3</v>
      </c>
      <c r="B50" s="120" t="s">
        <v>101</v>
      </c>
      <c r="C50" s="126">
        <v>247.22</v>
      </c>
    </row>
    <row r="51" spans="1:3" x14ac:dyDescent="0.2">
      <c r="A51" s="120">
        <v>4</v>
      </c>
      <c r="B51" s="120" t="s">
        <v>100</v>
      </c>
      <c r="C51" s="126">
        <v>261.61</v>
      </c>
    </row>
    <row r="52" spans="1:3" x14ac:dyDescent="0.2">
      <c r="A52" s="120">
        <v>5</v>
      </c>
      <c r="B52" s="120" t="s">
        <v>86</v>
      </c>
      <c r="C52" s="126">
        <v>266.52</v>
      </c>
    </row>
    <row r="53" spans="1:3" x14ac:dyDescent="0.2">
      <c r="A53" s="120">
        <v>6</v>
      </c>
      <c r="B53" s="120" t="s">
        <v>94</v>
      </c>
      <c r="C53" s="126">
        <v>269.92</v>
      </c>
    </row>
    <row r="54" spans="1:3" x14ac:dyDescent="0.2">
      <c r="A54" s="120">
        <v>7</v>
      </c>
      <c r="B54" s="120" t="s">
        <v>83</v>
      </c>
      <c r="C54" s="126">
        <v>270.62</v>
      </c>
    </row>
    <row r="55" spans="1:3" x14ac:dyDescent="0.2">
      <c r="A55" s="120">
        <v>8</v>
      </c>
      <c r="B55" s="120" t="s">
        <v>99</v>
      </c>
      <c r="C55" s="126">
        <v>275.72000000000003</v>
      </c>
    </row>
    <row r="56" spans="1:3" x14ac:dyDescent="0.2">
      <c r="A56" s="120">
        <v>9</v>
      </c>
      <c r="B56" s="120" t="s">
        <v>87</v>
      </c>
      <c r="C56" s="126">
        <v>278.82</v>
      </c>
    </row>
    <row r="57" spans="1:3" x14ac:dyDescent="0.2">
      <c r="A57" s="120">
        <v>10</v>
      </c>
      <c r="B57" s="120" t="s">
        <v>207</v>
      </c>
      <c r="C57" s="126">
        <v>302.04000000000002</v>
      </c>
    </row>
  </sheetData>
  <mergeCells count="51">
    <mergeCell ref="H40:J40"/>
    <mergeCell ref="A47:C47"/>
    <mergeCell ref="E36:G36"/>
    <mergeCell ref="H36:I36"/>
    <mergeCell ref="K36:M36"/>
    <mergeCell ref="N36:O36"/>
    <mergeCell ref="E37:F37"/>
    <mergeCell ref="K37:M37"/>
    <mergeCell ref="N37:O37"/>
    <mergeCell ref="E34:G34"/>
    <mergeCell ref="H34:I34"/>
    <mergeCell ref="E35:G35"/>
    <mergeCell ref="H35:I35"/>
    <mergeCell ref="K35:M35"/>
    <mergeCell ref="N35:O35"/>
    <mergeCell ref="E32:G32"/>
    <mergeCell ref="H32:I32"/>
    <mergeCell ref="K32:M32"/>
    <mergeCell ref="N32:O32"/>
    <mergeCell ref="E33:G33"/>
    <mergeCell ref="H33:I33"/>
    <mergeCell ref="AD27:AF27"/>
    <mergeCell ref="A29:C29"/>
    <mergeCell ref="H30:I30"/>
    <mergeCell ref="K30:M30"/>
    <mergeCell ref="N30:O30"/>
    <mergeCell ref="K31:M31"/>
    <mergeCell ref="N31:O31"/>
    <mergeCell ref="AD9:AF9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L9:N9"/>
    <mergeCell ref="O9:Q9"/>
    <mergeCell ref="R9:T9"/>
    <mergeCell ref="U9:W9"/>
    <mergeCell ref="X9:Z9"/>
    <mergeCell ref="AA9:AC9"/>
    <mergeCell ref="B7:K7"/>
    <mergeCell ref="B8:K8"/>
    <mergeCell ref="A9:A10"/>
    <mergeCell ref="B9:B10"/>
    <mergeCell ref="C9:E9"/>
    <mergeCell ref="F9:H9"/>
    <mergeCell ref="I9:K9"/>
  </mergeCells>
  <pageMargins left="0.31496062992125984" right="0.31496062992125984" top="0.78740157480314965" bottom="0.78740157480314965" header="0.31496062992125984" footer="0.31496062992125984"/>
  <pageSetup paperSize="9" scale="42" orientation="landscape" r:id="rId1"/>
  <ignoredErrors>
    <ignoredError sqref="E16:E21 T16:T21 W16:W21 Z16:Z22 AC16:AC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abril</vt:lpstr>
      <vt:lpstr>06.05.25</vt:lpstr>
      <vt:lpstr>03.06.25</vt:lpstr>
      <vt:lpstr>01.07.2025</vt:lpstr>
      <vt:lpstr>01.08.2025</vt:lpstr>
      <vt:lpstr>01.10.2025</vt:lpstr>
      <vt:lpstr>abril!Area_de_impressao</vt:lpstr>
      <vt:lpstr>MÉDIA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FISCALIZAÇÃO</dc:creator>
  <cp:lastModifiedBy>Luciandre Moura</cp:lastModifiedBy>
  <cp:lastPrinted>2025-09-04T14:16:25Z</cp:lastPrinted>
  <dcterms:created xsi:type="dcterms:W3CDTF">2020-01-16T17:53:18Z</dcterms:created>
  <dcterms:modified xsi:type="dcterms:W3CDTF">2025-10-02T16:42:19Z</dcterms:modified>
</cp:coreProperties>
</file>